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1760" activeTab="0"/>
  </bookViews>
  <sheets>
    <sheet name="IZVRŠENJE" sheetId="1" r:id="rId1"/>
  </sheets>
  <definedNames>
    <definedName name="_xlnm.Print_Titles" localSheetId="0">'IZVRŠENJE'!$5:$6</definedName>
    <definedName name="_xlnm.Print_Area" localSheetId="0">'IZVRŠENJE'!$A$1:$F$96</definedName>
  </definedNames>
  <calcPr fullCalcOnLoad="1"/>
</workbook>
</file>

<file path=xl/sharedStrings.xml><?xml version="1.0" encoding="utf-8"?>
<sst xmlns="http://schemas.openxmlformats.org/spreadsheetml/2006/main" count="103" uniqueCount="82">
  <si>
    <t xml:space="preserve">              90    URED ZA SUZBIJANJE ZLOUPORABE DROGA</t>
  </si>
  <si>
    <t>OPIS</t>
  </si>
  <si>
    <t>1.</t>
  </si>
  <si>
    <t>4.</t>
  </si>
  <si>
    <t>5.</t>
  </si>
  <si>
    <t>UKUPNO 312 OSTALI RASHODI ZA ZAPOSLENE</t>
  </si>
  <si>
    <t>3132  DOPRINOSI ZA OBVEZNO ZDRAVSTVENO OSIGURANJE</t>
  </si>
  <si>
    <t>3133  DOPRINOSI ZA OBVEZNO OSIGURANJE U SLUČAJU NEZAPOSLENOSTI</t>
  </si>
  <si>
    <t>UKUPNO 313 DOPRINOSI NA PLAĆE</t>
  </si>
  <si>
    <t>UKUPNO RASHODI ZA ZAPOSLENE</t>
  </si>
  <si>
    <t>3211  SLUŽBENA PUTOVANJA</t>
  </si>
  <si>
    <t>3212  NAKNADE ZA PRIJEVOZ, ZA RAD NA TERENU I ODVOJENI ŽIVOT</t>
  </si>
  <si>
    <t xml:space="preserve">3213  STRUČNO USAVRŠAVANJE ZAPOSLENIKA </t>
  </si>
  <si>
    <t>UKUPNO 321 NAKNADE TROŠKOVA ZAPOSLENIMA</t>
  </si>
  <si>
    <t>3221 UREDSKI MATERIJAL I OSTALI MATERIJALNI RASHODI</t>
  </si>
  <si>
    <t xml:space="preserve">3223  ENERGIJA </t>
  </si>
  <si>
    <t xml:space="preserve">3224 MATERIJAL I DIJELOVI ZA TEKUĆE I INVESTICIJSKO ODRŽAVANJE </t>
  </si>
  <si>
    <t>UKUPNO 322 RASHODI ZA MATERIJAL I ENERGIJU</t>
  </si>
  <si>
    <t xml:space="preserve">3231  USLUGE TELEFONA, POŠTE I PRIJEVOZA </t>
  </si>
  <si>
    <t>3232 USLUGE TEKUĆEG I INVESTICIJSKOG ODRŽAVANJA</t>
  </si>
  <si>
    <t>3233  USLUGE PROMIDŽBE I INFORMIRANJA</t>
  </si>
  <si>
    <t xml:space="preserve">3234  KOMUNALNE USLUGE </t>
  </si>
  <si>
    <t xml:space="preserve">3235  ZAKUPNINE I NAJAMNINE </t>
  </si>
  <si>
    <t>3236 ZDRAVSTVENE I VETERINARSKE USLUGE</t>
  </si>
  <si>
    <t>3238 RAČUNALNE USLUGE</t>
  </si>
  <si>
    <t>3239  OSTALE USLUGE</t>
  </si>
  <si>
    <t>UKUPNO 323 RASHODI ZA USLUGE</t>
  </si>
  <si>
    <t>3241 NAKNADE TROŠKOVA OSOBAMA IZVAN RADNOG ODNOSA</t>
  </si>
  <si>
    <t xml:space="preserve"> UKUPNO 3241 NAKNADE TROŠKOVA OSOBAMA IZVAN RADNOG ODNOSA</t>
  </si>
  <si>
    <t>3291 NAKNADE ZA RAD PREDSTAVNIČKIH I IZVRŠNIH TIJELA, POVJERENSTAVA I SLIČNO</t>
  </si>
  <si>
    <t>3299  OSTALI NESPOMENUTI RASHODI POSLOVANJA</t>
  </si>
  <si>
    <t>UKUPNO 329 OSTALI NESPOMENUTI RASHODI POSLOVANJA</t>
  </si>
  <si>
    <t>3431 BANKARSKE USLUGE I USLUGE PLATNOG PROMETA</t>
  </si>
  <si>
    <t>3433 ZATEZNE KAMATE</t>
  </si>
  <si>
    <t>UKUPNO 343 OSTALI FINANCIJSKI RASHODI</t>
  </si>
  <si>
    <t>4221 UREDSKA OPREMA I NAMJEŠTAJ</t>
  </si>
  <si>
    <t>4222 KOMUNIKACIJSKA OPREMA</t>
  </si>
  <si>
    <t>4223 OPREMA ZA ODRŽAVANJE I ZAŠTITU</t>
  </si>
  <si>
    <t>4227 UREĐAJI, STROJEVI I OPREMA ZA OSTALE NAMJENE</t>
  </si>
  <si>
    <t>UKUPNO 422 POSTROJENJA I OPREMA</t>
  </si>
  <si>
    <t>UKUPNO A 530 000</t>
  </si>
  <si>
    <t>3231 USLUGE TELEFONA, POŠTE I PRIJEVOZA</t>
  </si>
  <si>
    <t>3233 USLUGE PROMIDŽBE I INFORMIRANJA</t>
  </si>
  <si>
    <t>3235 ZAKUPNINE I NAJAMNINE</t>
  </si>
  <si>
    <t>3239 OSTALE USLUGE</t>
  </si>
  <si>
    <t>3293 REPREZENTACIJA</t>
  </si>
  <si>
    <t>UKUPNO 381 TEKUĆE DONACIJE</t>
  </si>
  <si>
    <t>UKUPNO A 530 001</t>
  </si>
  <si>
    <t>UKUPNO 426 NEMATERIJALNA PROIZVEDENA IMOVINA</t>
  </si>
  <si>
    <t>UKUPNO  A 530 020</t>
  </si>
  <si>
    <t xml:space="preserve">3237 INTELEKTUALNE I OSOBNE USLUGE </t>
  </si>
  <si>
    <t xml:space="preserve">3811 TEKUĆE DONACIJE U NOVCU </t>
  </si>
  <si>
    <t>UKUPNO  A 530 026</t>
  </si>
  <si>
    <t>4123 LICENCE</t>
  </si>
  <si>
    <t>UKUPNO 412 NEMATERIJALNA IMOVINA</t>
  </si>
  <si>
    <t xml:space="preserve">4221 UREDSKA OPREMA I NAMJEŠTAJ </t>
  </si>
  <si>
    <t>UKUPNO K 530 017</t>
  </si>
  <si>
    <t>3293  REPREZENTACIJA</t>
  </si>
  <si>
    <t>3113 PLAĆE ZA PREKOVREMENI RAD</t>
  </si>
  <si>
    <t>UKUPNO 311 PLAĆE (BRUTO)</t>
  </si>
  <si>
    <t>3225 SITNI INVENTAR I AUTO GUME</t>
  </si>
  <si>
    <t>SVEUKUPNO</t>
  </si>
  <si>
    <t xml:space="preserve">A 530 000 ADMINISTRACIJA I UPRAVLJANJE   </t>
  </si>
  <si>
    <t xml:space="preserve">A 530 001 PROVEDBA NACIONALNE STRATEGIJE I AKCIJSKOG PLANA   </t>
  </si>
  <si>
    <t xml:space="preserve">K 530 017 INFORMATIZACIJA UREDA ZA SUZBIJANJE ZLOUPORABE DROGA  </t>
  </si>
  <si>
    <t>2.</t>
  </si>
  <si>
    <t>3.</t>
  </si>
  <si>
    <t>POČETNI PLAN 2017.</t>
  </si>
  <si>
    <t>PLAN 2017. NAKON PRENAMJENE 5%</t>
  </si>
  <si>
    <t xml:space="preserve">3111 PLAĆE ZA REDOVAN RAD </t>
  </si>
  <si>
    <t xml:space="preserve">3121 OSTALI RASHODI ZA ZAPOSLENE </t>
  </si>
  <si>
    <t xml:space="preserve">4262 ULAGANJA U RAČUNALNE PROGRAME </t>
  </si>
  <si>
    <t>PLAN 2017. NAKON REBALANSA</t>
  </si>
  <si>
    <t xml:space="preserve">KONAČNI PLAN 2017. </t>
  </si>
  <si>
    <t>IZVRŠENJE                                              01.01. - 31.12.2017.</t>
  </si>
  <si>
    <t xml:space="preserve">            020 VLADA REPUBLIKE HRVATSKE</t>
  </si>
  <si>
    <t>A 530 020 NACIONALNA INFORMACIJSKA JEDINICA ZA DROGE</t>
  </si>
  <si>
    <t xml:space="preserve">A 530 026 INOVATIVNI PROGRAMI U PODRUČJU PREVENCIJE I RESOCIJALIZACIJE OVISNIKA </t>
  </si>
  <si>
    <t xml:space="preserve">3211 SLUŽBENA PUTOVANJA </t>
  </si>
  <si>
    <t xml:space="preserve">3235 ZAKUPNINE I NAJAMNINE </t>
  </si>
  <si>
    <t xml:space="preserve">3239 OSTALE USLUGE </t>
  </si>
  <si>
    <t xml:space="preserve">3293 REPREZENTACIJA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</si>
</sst>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-mm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imes New Roman"/>
      <family val="1"/>
    </font>
    <font>
      <sz val="12"/>
      <name val="Times New Roman"/>
      <family val="1"/>
    </font>
    <font>
      <sz val="14"/>
      <color indexed="60"/>
      <name val="Times New Roman"/>
      <family val="1"/>
    </font>
    <font>
      <b/>
      <sz val="6"/>
      <name val="Times New Roman"/>
      <family val="1"/>
    </font>
    <font>
      <sz val="6"/>
      <color indexed="16"/>
      <name val="Times New Roman"/>
      <family val="1"/>
    </font>
    <font>
      <b/>
      <sz val="8"/>
      <name val="Times New Roman"/>
      <family val="1"/>
    </font>
    <font>
      <sz val="8"/>
      <color indexed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center"/>
      <protection/>
    </xf>
    <xf numFmtId="0" fontId="3" fillId="0" borderId="0" xfId="52" applyFont="1">
      <alignment/>
      <protection/>
    </xf>
    <xf numFmtId="4" fontId="3" fillId="0" borderId="0" xfId="52" applyNumberFormat="1" applyFont="1">
      <alignment/>
      <protection/>
    </xf>
    <xf numFmtId="4" fontId="3" fillId="0" borderId="0" xfId="52" applyNumberFormat="1">
      <alignment/>
      <protection/>
    </xf>
    <xf numFmtId="0" fontId="3" fillId="0" borderId="0" xfId="52">
      <alignment/>
      <protection/>
    </xf>
    <xf numFmtId="0" fontId="5" fillId="15" borderId="10" xfId="52" applyFont="1" applyFill="1" applyBorder="1" applyAlignment="1">
      <alignment horizontal="center" vertical="center" wrapText="1"/>
      <protection/>
    </xf>
    <xf numFmtId="4" fontId="5" fillId="15" borderId="1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6" fillId="0" borderId="0" xfId="52" applyFont="1" applyFill="1">
      <alignment/>
      <protection/>
    </xf>
    <xf numFmtId="0" fontId="6" fillId="0" borderId="0" xfId="52" applyFont="1">
      <alignment/>
      <protection/>
    </xf>
    <xf numFmtId="0" fontId="8" fillId="0" borderId="0" xfId="52" applyFont="1" applyFill="1" applyBorder="1">
      <alignment/>
      <protection/>
    </xf>
    <xf numFmtId="0" fontId="8" fillId="0" borderId="0" xfId="52" applyFont="1" applyFill="1">
      <alignment/>
      <protection/>
    </xf>
    <xf numFmtId="0" fontId="8" fillId="0" borderId="0" xfId="52" applyFont="1">
      <alignment/>
      <protection/>
    </xf>
    <xf numFmtId="0" fontId="9" fillId="0" borderId="0" xfId="52" applyFont="1" applyFill="1" applyBorder="1">
      <alignment/>
      <protection/>
    </xf>
    <xf numFmtId="0" fontId="9" fillId="0" borderId="0" xfId="52" applyFont="1" applyFill="1">
      <alignment/>
      <protection/>
    </xf>
    <xf numFmtId="0" fontId="9" fillId="0" borderId="0" xfId="52" applyFont="1">
      <alignment/>
      <protection/>
    </xf>
    <xf numFmtId="0" fontId="10" fillId="0" borderId="0" xfId="52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0" fontId="10" fillId="0" borderId="0" xfId="52" applyFont="1" applyFill="1">
      <alignment/>
      <protection/>
    </xf>
    <xf numFmtId="0" fontId="10" fillId="0" borderId="0" xfId="52" applyFont="1">
      <alignment/>
      <protection/>
    </xf>
    <xf numFmtId="0" fontId="10" fillId="13" borderId="0" xfId="52" applyFont="1" applyFill="1">
      <alignment/>
      <protection/>
    </xf>
    <xf numFmtId="0" fontId="10" fillId="0" borderId="0" xfId="52" applyFont="1" applyFill="1" applyBorder="1">
      <alignment/>
      <protection/>
    </xf>
    <xf numFmtId="0" fontId="10" fillId="0" borderId="0" xfId="52" applyFont="1" applyFill="1">
      <alignment/>
      <protection/>
    </xf>
    <xf numFmtId="0" fontId="10" fillId="13" borderId="0" xfId="52" applyFont="1" applyFill="1">
      <alignment/>
      <protection/>
    </xf>
    <xf numFmtId="0" fontId="9" fillId="0" borderId="0" xfId="52" applyFont="1" applyFill="1" applyBorder="1">
      <alignment/>
      <protection/>
    </xf>
    <xf numFmtId="0" fontId="9" fillId="0" borderId="0" xfId="52" applyFont="1">
      <alignment/>
      <protection/>
    </xf>
    <xf numFmtId="4" fontId="9" fillId="0" borderId="0" xfId="52" applyNumberFormat="1" applyFont="1" applyFill="1" applyBorder="1">
      <alignment/>
      <protection/>
    </xf>
    <xf numFmtId="0" fontId="9" fillId="0" borderId="0" xfId="52" applyFont="1" applyBorder="1">
      <alignment/>
      <protection/>
    </xf>
    <xf numFmtId="4" fontId="9" fillId="0" borderId="0" xfId="52" applyNumberFormat="1" applyFont="1" applyFill="1" applyBorder="1">
      <alignment/>
      <protection/>
    </xf>
    <xf numFmtId="4" fontId="10" fillId="0" borderId="0" xfId="52" applyNumberFormat="1" applyFont="1" applyFill="1" applyBorder="1">
      <alignment/>
      <protection/>
    </xf>
    <xf numFmtId="0" fontId="10" fillId="0" borderId="0" xfId="52" applyFont="1" applyBorder="1">
      <alignment/>
      <protection/>
    </xf>
    <xf numFmtId="0" fontId="10" fillId="13" borderId="0" xfId="52" applyFont="1" applyFill="1" applyBorder="1">
      <alignment/>
      <protection/>
    </xf>
    <xf numFmtId="0" fontId="10" fillId="0" borderId="11" xfId="52" applyFont="1" applyFill="1" applyBorder="1">
      <alignment/>
      <protection/>
    </xf>
    <xf numFmtId="0" fontId="10" fillId="0" borderId="10" xfId="52" applyFont="1" applyFill="1" applyBorder="1">
      <alignment/>
      <protection/>
    </xf>
    <xf numFmtId="0" fontId="10" fillId="13" borderId="10" xfId="52" applyFont="1" applyFill="1" applyBorder="1">
      <alignment/>
      <protection/>
    </xf>
    <xf numFmtId="0" fontId="48" fillId="0" borderId="0" xfId="51" applyFont="1" applyFill="1" applyBorder="1">
      <alignment/>
      <protection/>
    </xf>
    <xf numFmtId="0" fontId="49" fillId="0" borderId="0" xfId="51" applyFont="1" applyFill="1" applyBorder="1">
      <alignment/>
      <protection/>
    </xf>
    <xf numFmtId="0" fontId="48" fillId="0" borderId="0" xfId="51" applyFont="1" applyFill="1">
      <alignment/>
      <protection/>
    </xf>
    <xf numFmtId="0" fontId="48" fillId="0" borderId="0" xfId="51" applyFont="1">
      <alignment/>
      <protection/>
    </xf>
    <xf numFmtId="0" fontId="10" fillId="0" borderId="0" xfId="51" applyFont="1" applyFill="1" applyBorder="1">
      <alignment/>
      <protection/>
    </xf>
    <xf numFmtId="0" fontId="9" fillId="0" borderId="0" xfId="51" applyFont="1" applyFill="1" applyBorder="1">
      <alignment/>
      <protection/>
    </xf>
    <xf numFmtId="0" fontId="10" fillId="0" borderId="0" xfId="51" applyFont="1" applyFill="1">
      <alignment/>
      <protection/>
    </xf>
    <xf numFmtId="0" fontId="10" fillId="13" borderId="0" xfId="51" applyFont="1" applyFill="1">
      <alignment/>
      <protection/>
    </xf>
    <xf numFmtId="0" fontId="9" fillId="0" borderId="12" xfId="52" applyFont="1" applyFill="1" applyBorder="1">
      <alignment/>
      <protection/>
    </xf>
    <xf numFmtId="0" fontId="9" fillId="0" borderId="13" xfId="52" applyFont="1" applyFill="1" applyBorder="1">
      <alignment/>
      <protection/>
    </xf>
    <xf numFmtId="0" fontId="9" fillId="0" borderId="13" xfId="52" applyFont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10" xfId="52" applyFont="1" applyFill="1" applyBorder="1">
      <alignment/>
      <protection/>
    </xf>
    <xf numFmtId="0" fontId="9" fillId="13" borderId="10" xfId="52" applyFont="1" applyFill="1" applyBorder="1">
      <alignment/>
      <protection/>
    </xf>
    <xf numFmtId="0" fontId="9" fillId="0" borderId="10" xfId="52" applyFont="1" applyBorder="1">
      <alignment/>
      <protection/>
    </xf>
    <xf numFmtId="4" fontId="9" fillId="0" borderId="0" xfId="52" applyNumberFormat="1" applyFont="1" applyFill="1">
      <alignment/>
      <protection/>
    </xf>
    <xf numFmtId="4" fontId="9" fillId="0" borderId="0" xfId="52" applyNumberFormat="1" applyFont="1">
      <alignment/>
      <protection/>
    </xf>
    <xf numFmtId="4" fontId="9" fillId="0" borderId="0" xfId="52" applyNumberFormat="1" applyFont="1" applyFill="1">
      <alignment/>
      <protection/>
    </xf>
    <xf numFmtId="4" fontId="9" fillId="0" borderId="0" xfId="52" applyNumberFormat="1" applyFont="1">
      <alignment/>
      <protection/>
    </xf>
    <xf numFmtId="4" fontId="9" fillId="13" borderId="0" xfId="52" applyNumberFormat="1" applyFont="1" applyFill="1">
      <alignment/>
      <protection/>
    </xf>
    <xf numFmtId="0" fontId="9" fillId="13" borderId="0" xfId="52" applyFont="1" applyFill="1">
      <alignment/>
      <protection/>
    </xf>
    <xf numFmtId="0" fontId="10" fillId="0" borderId="0" xfId="51" applyFont="1">
      <alignment/>
      <protection/>
    </xf>
    <xf numFmtId="4" fontId="10" fillId="0" borderId="0" xfId="52" applyNumberFormat="1" applyFont="1" applyFill="1" applyBorder="1">
      <alignment/>
      <protection/>
    </xf>
    <xf numFmtId="4" fontId="10" fillId="0" borderId="0" xfId="52" applyNumberFormat="1" applyFont="1" applyFill="1">
      <alignment/>
      <protection/>
    </xf>
    <xf numFmtId="4" fontId="10" fillId="13" borderId="0" xfId="52" applyNumberFormat="1" applyFont="1" applyFill="1">
      <alignment/>
      <protection/>
    </xf>
    <xf numFmtId="0" fontId="10" fillId="0" borderId="11" xfId="51" applyFont="1" applyFill="1" applyBorder="1">
      <alignment/>
      <protection/>
    </xf>
    <xf numFmtId="0" fontId="10" fillId="0" borderId="10" xfId="51" applyFont="1" applyFill="1" applyBorder="1">
      <alignment/>
      <protection/>
    </xf>
    <xf numFmtId="0" fontId="10" fillId="13" borderId="10" xfId="51" applyFont="1" applyFill="1" applyBorder="1">
      <alignment/>
      <protection/>
    </xf>
    <xf numFmtId="4" fontId="11" fillId="0" borderId="10" xfId="52" applyNumberFormat="1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4" fontId="11" fillId="0" borderId="10" xfId="52" applyNumberFormat="1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left" vertical="center" wrapText="1"/>
    </xf>
    <xf numFmtId="4" fontId="11" fillId="3" borderId="10" xfId="52" applyNumberFormat="1" applyFont="1" applyFill="1" applyBorder="1" applyAlignment="1">
      <alignment horizontal="right" vertical="center"/>
      <protection/>
    </xf>
    <xf numFmtId="0" fontId="11" fillId="3" borderId="10" xfId="51" applyFont="1" applyFill="1" applyBorder="1" applyAlignment="1">
      <alignment horizontal="left" vertical="center" wrapText="1"/>
      <protection/>
    </xf>
    <xf numFmtId="4" fontId="11" fillId="3" borderId="10" xfId="51" applyNumberFormat="1" applyFont="1" applyFill="1" applyBorder="1" applyAlignment="1">
      <alignment horizontal="right" vertical="distributed"/>
      <protection/>
    </xf>
    <xf numFmtId="0" fontId="11" fillId="3" borderId="10" xfId="52" applyFont="1" applyFill="1" applyBorder="1" applyAlignment="1">
      <alignment horizontal="left" vertical="distributed" wrapText="1"/>
      <protection/>
    </xf>
    <xf numFmtId="0" fontId="11" fillId="0" borderId="10" xfId="52" applyFont="1" applyBorder="1" applyAlignment="1">
      <alignment horizontal="left" vertical="distributed" wrapText="1"/>
      <protection/>
    </xf>
    <xf numFmtId="4" fontId="11" fillId="15" borderId="10" xfId="52" applyNumberFormat="1" applyFont="1" applyFill="1" applyBorder="1" applyAlignment="1">
      <alignment horizontal="right" vertical="center"/>
      <protection/>
    </xf>
    <xf numFmtId="0" fontId="11" fillId="0" borderId="10" xfId="51" applyFont="1" applyBorder="1" applyAlignment="1">
      <alignment horizontal="left" vertical="center" wrapText="1"/>
      <protection/>
    </xf>
    <xf numFmtId="4" fontId="11" fillId="0" borderId="10" xfId="51" applyNumberFormat="1" applyFont="1" applyBorder="1" applyAlignment="1">
      <alignment horizontal="right" vertical="distributed"/>
      <protection/>
    </xf>
    <xf numFmtId="0" fontId="11" fillId="15" borderId="10" xfId="52" applyFont="1" applyFill="1" applyBorder="1" applyAlignment="1">
      <alignment horizontal="left" vertical="distributed" wrapText="1"/>
      <protection/>
    </xf>
    <xf numFmtId="0" fontId="7" fillId="15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left" vertical="distributed" wrapText="1"/>
      <protection/>
    </xf>
    <xf numFmtId="4" fontId="11" fillId="0" borderId="10" xfId="52" applyNumberFormat="1" applyFont="1" applyFill="1" applyBorder="1" applyAlignment="1">
      <alignment horizontal="right" vertical="center"/>
      <protection/>
    </xf>
    <xf numFmtId="4" fontId="6" fillId="0" borderId="0" xfId="52" applyNumberFormat="1" applyFont="1" applyFill="1" applyBorder="1">
      <alignment/>
      <protection/>
    </xf>
    <xf numFmtId="4" fontId="8" fillId="0" borderId="0" xfId="52" applyNumberFormat="1" applyFont="1" applyFill="1" applyBorder="1">
      <alignment/>
      <protection/>
    </xf>
    <xf numFmtId="4" fontId="48" fillId="0" borderId="0" xfId="51" applyNumberFormat="1" applyFont="1" applyFill="1" applyBorder="1">
      <alignment/>
      <protection/>
    </xf>
    <xf numFmtId="4" fontId="10" fillId="0" borderId="0" xfId="51" applyNumberFormat="1" applyFont="1" applyFill="1" applyBorder="1">
      <alignment/>
      <protection/>
    </xf>
    <xf numFmtId="4" fontId="10" fillId="0" borderId="0" xfId="51" applyNumberFormat="1" applyFont="1" applyFill="1" applyBorder="1" applyAlignment="1">
      <alignment vertical="center"/>
      <protection/>
    </xf>
    <xf numFmtId="4" fontId="9" fillId="0" borderId="0" xfId="52" applyNumberFormat="1" applyFont="1" applyFill="1" applyBorder="1" applyAlignment="1">
      <alignment vertical="center"/>
      <protection/>
    </xf>
    <xf numFmtId="4" fontId="4" fillId="0" borderId="0" xfId="52" applyNumberFormat="1" applyFont="1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4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4" fontId="3" fillId="0" borderId="0" xfId="52" applyNumberFormat="1" applyFill="1">
      <alignment/>
      <protection/>
    </xf>
    <xf numFmtId="0" fontId="3" fillId="0" borderId="0" xfId="52" applyFont="1" applyFill="1">
      <alignment/>
      <protection/>
    </xf>
    <xf numFmtId="0" fontId="3" fillId="0" borderId="0" xfId="52" applyFill="1">
      <alignment/>
      <protection/>
    </xf>
    <xf numFmtId="0" fontId="11" fillId="0" borderId="10" xfId="52" applyFont="1" applyBorder="1" applyAlignment="1">
      <alignment horizontal="left" vertical="center" wrapText="1"/>
      <protection/>
    </xf>
    <xf numFmtId="0" fontId="50" fillId="0" borderId="10" xfId="51" applyFont="1" applyBorder="1" applyAlignment="1">
      <alignment horizontal="left" vertical="center" wrapText="1"/>
      <protection/>
    </xf>
    <xf numFmtId="4" fontId="50" fillId="0" borderId="10" xfId="51" applyNumberFormat="1" applyFont="1" applyBorder="1" applyAlignment="1">
      <alignment horizontal="right" vertical="distributed"/>
      <protection/>
    </xf>
    <xf numFmtId="0" fontId="11" fillId="0" borderId="10" xfId="52" applyFont="1" applyFill="1" applyBorder="1" applyAlignment="1">
      <alignment horizontal="left" vertical="center" wrapText="1"/>
      <protection/>
    </xf>
    <xf numFmtId="0" fontId="3" fillId="0" borderId="0" xfId="52" applyFont="1" applyAlignment="1">
      <alignment wrapText="1"/>
      <protection/>
    </xf>
    <xf numFmtId="0" fontId="12" fillId="15" borderId="10" xfId="52" applyFont="1" applyFill="1" applyBorder="1" applyAlignment="1">
      <alignment horizontal="center" vertical="center" wrapText="1"/>
      <protection/>
    </xf>
    <xf numFmtId="0" fontId="9" fillId="0" borderId="0" xfId="52" applyFont="1" applyAlignment="1">
      <alignment wrapText="1"/>
      <protection/>
    </xf>
    <xf numFmtId="0" fontId="3" fillId="0" borderId="0" xfId="52" applyAlignment="1">
      <alignment wrapText="1"/>
      <protection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10. ZAKONODAVSTVO" xfId="50"/>
    <cellStyle name="Obično_13. UNUTARNJI NADZOR" xfId="51"/>
    <cellStyle name="Obično_18. DROGE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2.00390625" style="104" customWidth="1"/>
    <col min="2" max="5" width="11.7109375" style="6" customWidth="1"/>
    <col min="6" max="6" width="11.7109375" style="5" customWidth="1"/>
    <col min="7" max="7" width="14.140625" style="94" customWidth="1"/>
    <col min="8" max="8" width="10.00390625" style="95" bestFit="1" customWidth="1"/>
    <col min="9" max="9" width="9.140625" style="96" customWidth="1"/>
    <col min="10" max="10" width="10.00390625" style="96" bestFit="1" customWidth="1"/>
    <col min="11" max="13" width="9.140625" style="96" customWidth="1"/>
    <col min="14" max="16384" width="9.140625" style="6" customWidth="1"/>
  </cols>
  <sheetData>
    <row r="1" spans="1:13" s="1" customFormat="1" ht="16.5" customHeight="1">
      <c r="A1" s="105" t="s">
        <v>75</v>
      </c>
      <c r="B1" s="105"/>
      <c r="C1" s="105"/>
      <c r="D1" s="105"/>
      <c r="E1" s="105"/>
      <c r="F1" s="105"/>
      <c r="G1" s="88"/>
      <c r="H1" s="89"/>
      <c r="I1" s="90"/>
      <c r="J1" s="90"/>
      <c r="K1" s="90"/>
      <c r="L1" s="90"/>
      <c r="M1" s="90"/>
    </row>
    <row r="2" spans="1:13" s="2" customFormat="1" ht="20.25" customHeight="1">
      <c r="A2" s="105" t="s">
        <v>0</v>
      </c>
      <c r="B2" s="105"/>
      <c r="C2" s="105"/>
      <c r="D2" s="105"/>
      <c r="E2" s="105"/>
      <c r="F2" s="105"/>
      <c r="G2" s="91"/>
      <c r="H2" s="92"/>
      <c r="I2" s="93"/>
      <c r="J2" s="93"/>
      <c r="K2" s="93"/>
      <c r="L2" s="93"/>
      <c r="M2" s="93"/>
    </row>
    <row r="3" spans="1:13" s="2" customFormat="1" ht="8.25" customHeight="1">
      <c r="A3" s="105"/>
      <c r="B3" s="105"/>
      <c r="C3" s="105"/>
      <c r="D3" s="105"/>
      <c r="E3" s="105"/>
      <c r="F3" s="105"/>
      <c r="G3" s="91"/>
      <c r="H3" s="92"/>
      <c r="I3" s="93"/>
      <c r="J3" s="93"/>
      <c r="K3" s="93"/>
      <c r="L3" s="93"/>
      <c r="M3" s="93"/>
    </row>
    <row r="4" spans="1:6" ht="8.25" customHeight="1">
      <c r="A4" s="101"/>
      <c r="B4" s="3"/>
      <c r="C4" s="3"/>
      <c r="D4" s="3"/>
      <c r="E4" s="3"/>
      <c r="F4" s="4"/>
    </row>
    <row r="5" spans="1:118" s="12" customFormat="1" ht="28.5" customHeight="1">
      <c r="A5" s="102" t="s">
        <v>1</v>
      </c>
      <c r="B5" s="7" t="s">
        <v>67</v>
      </c>
      <c r="C5" s="7" t="s">
        <v>68</v>
      </c>
      <c r="D5" s="7" t="s">
        <v>72</v>
      </c>
      <c r="E5" s="7" t="s">
        <v>73</v>
      </c>
      <c r="F5" s="8" t="s">
        <v>74</v>
      </c>
      <c r="G5" s="82"/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11"/>
      <c r="DF5" s="11"/>
      <c r="DG5" s="11"/>
      <c r="DH5" s="11"/>
      <c r="DI5" s="11"/>
      <c r="DJ5" s="11"/>
      <c r="DK5" s="11"/>
      <c r="DL5" s="11"/>
      <c r="DM5" s="11"/>
      <c r="DN5" s="11"/>
    </row>
    <row r="6" spans="1:118" s="15" customFormat="1" ht="12.75" customHeight="1">
      <c r="A6" s="79"/>
      <c r="B6" s="79" t="s">
        <v>2</v>
      </c>
      <c r="C6" s="79" t="s">
        <v>65</v>
      </c>
      <c r="D6" s="79" t="s">
        <v>66</v>
      </c>
      <c r="E6" s="79" t="s">
        <v>3</v>
      </c>
      <c r="F6" s="79" t="s">
        <v>4</v>
      </c>
      <c r="G6" s="83"/>
      <c r="H6" s="10"/>
      <c r="I6" s="9"/>
      <c r="J6" s="9"/>
      <c r="K6" s="9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4"/>
      <c r="DF6" s="14"/>
      <c r="DG6" s="14"/>
      <c r="DH6" s="14"/>
      <c r="DI6" s="14"/>
      <c r="DJ6" s="14"/>
      <c r="DK6" s="14"/>
      <c r="DL6" s="14"/>
      <c r="DM6" s="14"/>
      <c r="DN6" s="14"/>
    </row>
    <row r="7" spans="1:118" s="18" customFormat="1" ht="24.75" customHeight="1">
      <c r="A7" s="74" t="s">
        <v>62</v>
      </c>
      <c r="B7" s="67"/>
      <c r="C7" s="67"/>
      <c r="D7" s="67"/>
      <c r="E7" s="67"/>
      <c r="F7" s="66"/>
      <c r="G7" s="29"/>
      <c r="H7" s="10"/>
      <c r="I7" s="9"/>
      <c r="J7" s="9"/>
      <c r="K7" s="9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7"/>
      <c r="DF7" s="17"/>
      <c r="DG7" s="17"/>
      <c r="DH7" s="17"/>
      <c r="DI7" s="17"/>
      <c r="DJ7" s="17"/>
      <c r="DK7" s="17"/>
      <c r="DL7" s="17"/>
      <c r="DM7" s="17"/>
      <c r="DN7" s="17"/>
    </row>
    <row r="8" spans="1:118" s="22" customFormat="1" ht="24.75" customHeight="1">
      <c r="A8" s="74" t="s">
        <v>69</v>
      </c>
      <c r="B8" s="68">
        <v>1413858</v>
      </c>
      <c r="C8" s="68">
        <v>1415858</v>
      </c>
      <c r="D8" s="68">
        <v>1385858</v>
      </c>
      <c r="E8" s="68">
        <v>1377858</v>
      </c>
      <c r="F8" s="68">
        <v>1367797.39</v>
      </c>
      <c r="G8" s="32"/>
      <c r="H8" s="20"/>
      <c r="I8" s="9"/>
      <c r="J8" s="9"/>
      <c r="K8" s="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21"/>
      <c r="DF8" s="21"/>
      <c r="DG8" s="21"/>
      <c r="DH8" s="21"/>
      <c r="DI8" s="21"/>
      <c r="DJ8" s="21"/>
      <c r="DK8" s="21"/>
      <c r="DL8" s="21"/>
      <c r="DM8" s="21"/>
      <c r="DN8" s="21"/>
    </row>
    <row r="9" spans="1:118" s="22" customFormat="1" ht="24.75" customHeight="1">
      <c r="A9" s="74" t="s">
        <v>58</v>
      </c>
      <c r="B9" s="68">
        <v>1000</v>
      </c>
      <c r="C9" s="68">
        <v>1000</v>
      </c>
      <c r="D9" s="68">
        <v>1000</v>
      </c>
      <c r="E9" s="68">
        <v>1000</v>
      </c>
      <c r="F9" s="68">
        <v>7984.13</v>
      </c>
      <c r="G9" s="32"/>
      <c r="H9" s="20"/>
      <c r="I9" s="9"/>
      <c r="J9" s="9"/>
      <c r="K9" s="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21"/>
      <c r="DF9" s="21"/>
      <c r="DG9" s="21"/>
      <c r="DH9" s="21"/>
      <c r="DI9" s="21"/>
      <c r="DJ9" s="21"/>
      <c r="DK9" s="21"/>
      <c r="DL9" s="21"/>
      <c r="DM9" s="21"/>
      <c r="DN9" s="21"/>
    </row>
    <row r="10" spans="1:118" s="23" customFormat="1" ht="24.75" customHeight="1">
      <c r="A10" s="73" t="s">
        <v>59</v>
      </c>
      <c r="B10" s="70">
        <f>SUM(B8:B9)</f>
        <v>1414858</v>
      </c>
      <c r="C10" s="70">
        <f>SUM(C8:C9)</f>
        <v>1416858</v>
      </c>
      <c r="D10" s="70">
        <f>SUM(D8:D9)</f>
        <v>1386858</v>
      </c>
      <c r="E10" s="70">
        <f>SUM(E8:E9)</f>
        <v>1378858</v>
      </c>
      <c r="F10" s="70">
        <f>SUM(F8:F9)</f>
        <v>1375781.5199999998</v>
      </c>
      <c r="G10" s="32"/>
      <c r="H10" s="10"/>
      <c r="I10" s="9"/>
      <c r="J10" s="9"/>
      <c r="K10" s="13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21"/>
      <c r="DF10" s="21"/>
      <c r="DG10" s="21"/>
      <c r="DH10" s="21"/>
      <c r="DI10" s="21"/>
      <c r="DJ10" s="21"/>
      <c r="DK10" s="21"/>
      <c r="DL10" s="21"/>
      <c r="DM10" s="21"/>
      <c r="DN10" s="21"/>
    </row>
    <row r="11" spans="1:118" s="22" customFormat="1" ht="24.75" customHeight="1">
      <c r="A11" s="74" t="s">
        <v>70</v>
      </c>
      <c r="B11" s="68">
        <v>11000</v>
      </c>
      <c r="C11" s="68">
        <v>26750</v>
      </c>
      <c r="D11" s="68">
        <v>44750</v>
      </c>
      <c r="E11" s="68">
        <v>44750</v>
      </c>
      <c r="F11" s="68">
        <v>30916.28</v>
      </c>
      <c r="G11" s="32"/>
      <c r="H11" s="10"/>
      <c r="I11" s="9"/>
      <c r="J11" s="9"/>
      <c r="K11" s="13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21"/>
      <c r="DF11" s="21"/>
      <c r="DG11" s="21"/>
      <c r="DH11" s="21"/>
      <c r="DI11" s="21"/>
      <c r="DJ11" s="21"/>
      <c r="DK11" s="21"/>
      <c r="DL11" s="21"/>
      <c r="DM11" s="21"/>
      <c r="DN11" s="21"/>
    </row>
    <row r="12" spans="1:118" s="26" customFormat="1" ht="24.75" customHeight="1">
      <c r="A12" s="73" t="s">
        <v>5</v>
      </c>
      <c r="B12" s="70">
        <f>B11</f>
        <v>11000</v>
      </c>
      <c r="C12" s="70">
        <f>C11</f>
        <v>26750</v>
      </c>
      <c r="D12" s="70">
        <f>D11</f>
        <v>44750</v>
      </c>
      <c r="E12" s="70">
        <f>E11</f>
        <v>44750</v>
      </c>
      <c r="F12" s="70">
        <f>F11</f>
        <v>30916.28</v>
      </c>
      <c r="G12" s="60"/>
      <c r="H12" s="10"/>
      <c r="I12" s="9"/>
      <c r="J12" s="9"/>
      <c r="K12" s="1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5"/>
      <c r="DF12" s="25"/>
      <c r="DG12" s="25"/>
      <c r="DH12" s="25"/>
      <c r="DI12" s="25"/>
      <c r="DJ12" s="25"/>
      <c r="DK12" s="25"/>
      <c r="DL12" s="25"/>
      <c r="DM12" s="25"/>
      <c r="DN12" s="25"/>
    </row>
    <row r="13" spans="1:118" s="22" customFormat="1" ht="24.75" customHeight="1">
      <c r="A13" s="74" t="s">
        <v>6</v>
      </c>
      <c r="B13" s="68">
        <v>220380</v>
      </c>
      <c r="C13" s="68">
        <v>216380</v>
      </c>
      <c r="D13" s="68">
        <v>208380</v>
      </c>
      <c r="E13" s="68">
        <v>203380</v>
      </c>
      <c r="F13" s="68">
        <v>201759.31</v>
      </c>
      <c r="G13" s="32"/>
      <c r="H13" s="10"/>
      <c r="I13" s="9"/>
      <c r="J13" s="9"/>
      <c r="K13" s="13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21"/>
      <c r="DF13" s="21"/>
      <c r="DG13" s="21"/>
      <c r="DH13" s="21"/>
      <c r="DI13" s="21"/>
      <c r="DJ13" s="21"/>
      <c r="DK13" s="21"/>
      <c r="DL13" s="21"/>
      <c r="DM13" s="21"/>
      <c r="DN13" s="21"/>
    </row>
    <row r="14" spans="1:118" s="22" customFormat="1" ht="24.75" customHeight="1">
      <c r="A14" s="74" t="s">
        <v>7</v>
      </c>
      <c r="B14" s="68">
        <v>24151</v>
      </c>
      <c r="C14" s="68">
        <v>24151</v>
      </c>
      <c r="D14" s="68">
        <v>23151</v>
      </c>
      <c r="E14" s="68">
        <v>23151</v>
      </c>
      <c r="F14" s="68">
        <v>22118</v>
      </c>
      <c r="G14" s="32"/>
      <c r="H14" s="10"/>
      <c r="I14" s="9"/>
      <c r="J14" s="9"/>
      <c r="K14" s="13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1:118" s="23" customFormat="1" ht="24.75" customHeight="1">
      <c r="A15" s="73" t="s">
        <v>8</v>
      </c>
      <c r="B15" s="70">
        <f>SUM(B13,B14)</f>
        <v>244531</v>
      </c>
      <c r="C15" s="70">
        <f>SUM(C13,C14)</f>
        <v>240531</v>
      </c>
      <c r="D15" s="70">
        <f>SUM(D13,D14)</f>
        <v>231531</v>
      </c>
      <c r="E15" s="70">
        <f>SUM(E13,E14)</f>
        <v>226531</v>
      </c>
      <c r="F15" s="70">
        <f>SUM(F13,F14)</f>
        <v>223877.31</v>
      </c>
      <c r="G15" s="32"/>
      <c r="H15" s="10"/>
      <c r="I15" s="9"/>
      <c r="J15" s="9"/>
      <c r="K15" s="13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1:118" s="23" customFormat="1" ht="24.75" customHeight="1">
      <c r="A16" s="78" t="s">
        <v>9</v>
      </c>
      <c r="B16" s="75">
        <f>SUM(B10,B12,B15)</f>
        <v>1670389</v>
      </c>
      <c r="C16" s="75">
        <f>SUM(C10,C12,C15)</f>
        <v>1684139</v>
      </c>
      <c r="D16" s="75">
        <f>SUM(D10,D12,D15)</f>
        <v>1663139</v>
      </c>
      <c r="E16" s="75">
        <f>SUM(E10,E12,E15)</f>
        <v>1650139</v>
      </c>
      <c r="F16" s="75">
        <f>SUM(F10,F12,F15)</f>
        <v>1630575.1099999999</v>
      </c>
      <c r="G16" s="32"/>
      <c r="H16" s="10"/>
      <c r="I16" s="9"/>
      <c r="J16" s="9"/>
      <c r="K16" s="13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1:118" s="22" customFormat="1" ht="24.75" customHeight="1">
      <c r="A17" s="74" t="s">
        <v>10</v>
      </c>
      <c r="B17" s="68">
        <v>90000</v>
      </c>
      <c r="C17" s="68">
        <v>85500</v>
      </c>
      <c r="D17" s="68">
        <v>116500</v>
      </c>
      <c r="E17" s="68">
        <v>116500</v>
      </c>
      <c r="F17" s="68">
        <v>118870.9</v>
      </c>
      <c r="G17" s="32"/>
      <c r="H17" s="16"/>
      <c r="I17" s="9"/>
      <c r="J17" s="9"/>
      <c r="K17" s="13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1:118" s="22" customFormat="1" ht="24.75" customHeight="1">
      <c r="A18" s="97" t="s">
        <v>11</v>
      </c>
      <c r="B18" s="68">
        <v>58000</v>
      </c>
      <c r="C18" s="68">
        <v>58000</v>
      </c>
      <c r="D18" s="68">
        <v>58000</v>
      </c>
      <c r="E18" s="68">
        <v>58000</v>
      </c>
      <c r="F18" s="68">
        <v>48473.04</v>
      </c>
      <c r="G18" s="32"/>
      <c r="H18" s="27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21"/>
      <c r="DF18" s="21"/>
      <c r="DG18" s="21"/>
      <c r="DH18" s="21"/>
      <c r="DI18" s="21"/>
      <c r="DJ18" s="21"/>
      <c r="DK18" s="21"/>
      <c r="DL18" s="21"/>
      <c r="DM18" s="21"/>
      <c r="DN18" s="21"/>
    </row>
    <row r="19" spans="1:118" s="18" customFormat="1" ht="24.75" customHeight="1">
      <c r="A19" s="74" t="s">
        <v>12</v>
      </c>
      <c r="B19" s="68">
        <v>500</v>
      </c>
      <c r="C19" s="68">
        <v>500</v>
      </c>
      <c r="D19" s="68">
        <v>500</v>
      </c>
      <c r="E19" s="68">
        <v>500</v>
      </c>
      <c r="F19" s="68">
        <v>500</v>
      </c>
      <c r="G19" s="29"/>
      <c r="H19" s="27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7"/>
      <c r="DF19" s="17"/>
      <c r="DG19" s="17"/>
      <c r="DH19" s="17"/>
      <c r="DI19" s="17"/>
      <c r="DJ19" s="17"/>
      <c r="DK19" s="17"/>
      <c r="DL19" s="17"/>
      <c r="DM19" s="17"/>
      <c r="DN19" s="17"/>
    </row>
    <row r="20" spans="1:118" s="26" customFormat="1" ht="24.75" customHeight="1">
      <c r="A20" s="73" t="s">
        <v>13</v>
      </c>
      <c r="B20" s="70">
        <f>SUM(B17,B18,B19)</f>
        <v>148500</v>
      </c>
      <c r="C20" s="70">
        <f>SUM(C17,C18,C19)</f>
        <v>144000</v>
      </c>
      <c r="D20" s="70">
        <f>SUM(D17,D18,D19)</f>
        <v>175000</v>
      </c>
      <c r="E20" s="70">
        <f>SUM(E17,E18,E19)</f>
        <v>175000</v>
      </c>
      <c r="F20" s="70">
        <f>SUM(F17,F18,F19)</f>
        <v>167843.94</v>
      </c>
      <c r="G20" s="60"/>
      <c r="H20" s="27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5"/>
      <c r="DF20" s="25"/>
      <c r="DG20" s="25"/>
      <c r="DH20" s="25"/>
      <c r="DI20" s="25"/>
      <c r="DJ20" s="25"/>
      <c r="DK20" s="25"/>
      <c r="DL20" s="25"/>
      <c r="DM20" s="25"/>
      <c r="DN20" s="25"/>
    </row>
    <row r="21" spans="1:118" s="18" customFormat="1" ht="24.75" customHeight="1">
      <c r="A21" s="97" t="s">
        <v>14</v>
      </c>
      <c r="B21" s="68">
        <v>20000</v>
      </c>
      <c r="C21" s="68">
        <v>19375</v>
      </c>
      <c r="D21" s="68">
        <v>27375</v>
      </c>
      <c r="E21" s="68">
        <v>27375</v>
      </c>
      <c r="F21" s="68">
        <v>25227.31</v>
      </c>
      <c r="G21" s="29"/>
      <c r="H21" s="27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7"/>
      <c r="DF21" s="17"/>
      <c r="DG21" s="17"/>
      <c r="DH21" s="17"/>
      <c r="DI21" s="17"/>
      <c r="DJ21" s="17"/>
      <c r="DK21" s="17"/>
      <c r="DL21" s="17"/>
      <c r="DM21" s="17"/>
      <c r="DN21" s="17"/>
    </row>
    <row r="22" spans="1:118" s="33" customFormat="1" ht="24.75" customHeight="1">
      <c r="A22" s="74" t="s">
        <v>15</v>
      </c>
      <c r="B22" s="68">
        <v>30000</v>
      </c>
      <c r="C22" s="68">
        <v>30000</v>
      </c>
      <c r="D22" s="68">
        <v>36000</v>
      </c>
      <c r="E22" s="68">
        <v>36000</v>
      </c>
      <c r="F22" s="68">
        <v>26884.21</v>
      </c>
      <c r="G22" s="32"/>
      <c r="H22" s="31"/>
      <c r="I22" s="32"/>
      <c r="J22" s="32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</row>
    <row r="23" spans="1:118" s="18" customFormat="1" ht="24.75" customHeight="1">
      <c r="A23" s="69" t="s">
        <v>16</v>
      </c>
      <c r="B23" s="68">
        <v>500</v>
      </c>
      <c r="C23" s="68">
        <v>500</v>
      </c>
      <c r="D23" s="68">
        <v>500</v>
      </c>
      <c r="E23" s="68">
        <v>500</v>
      </c>
      <c r="F23" s="68">
        <v>357</v>
      </c>
      <c r="G23" s="29"/>
      <c r="H23" s="27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7"/>
      <c r="DF23" s="17"/>
      <c r="DG23" s="17"/>
      <c r="DH23" s="17"/>
      <c r="DI23" s="17"/>
      <c r="DJ23" s="17"/>
      <c r="DK23" s="17"/>
      <c r="DL23" s="17"/>
      <c r="DM23" s="17"/>
      <c r="DN23" s="17"/>
    </row>
    <row r="24" spans="1:118" s="30" customFormat="1" ht="24.75" customHeight="1">
      <c r="A24" s="74" t="s">
        <v>60</v>
      </c>
      <c r="B24" s="68">
        <v>500</v>
      </c>
      <c r="C24" s="68">
        <v>500</v>
      </c>
      <c r="D24" s="68">
        <v>500</v>
      </c>
      <c r="E24" s="68">
        <v>500</v>
      </c>
      <c r="F24" s="68">
        <v>161.5</v>
      </c>
      <c r="G24" s="29"/>
      <c r="H24" s="27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</row>
    <row r="25" spans="1:118" s="34" customFormat="1" ht="24.75" customHeight="1">
      <c r="A25" s="73" t="s">
        <v>17</v>
      </c>
      <c r="B25" s="70">
        <f>SUM(B21,B22,B23,B24)</f>
        <v>51000</v>
      </c>
      <c r="C25" s="70">
        <f>SUM(C21,C22,C23,C24)</f>
        <v>50375</v>
      </c>
      <c r="D25" s="70">
        <f>SUM(D21,D22,D23,D24)</f>
        <v>64375</v>
      </c>
      <c r="E25" s="70">
        <f>SUM(E21,E22,E23,E24)</f>
        <v>64375</v>
      </c>
      <c r="F25" s="70">
        <f>SUM(F21,F22,F23,F24)</f>
        <v>52630.020000000004</v>
      </c>
      <c r="G25" s="60"/>
      <c r="H25" s="27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</row>
    <row r="26" spans="1:118" s="30" customFormat="1" ht="24.75" customHeight="1">
      <c r="A26" s="74" t="s">
        <v>18</v>
      </c>
      <c r="B26" s="68">
        <v>39000</v>
      </c>
      <c r="C26" s="68">
        <v>37050</v>
      </c>
      <c r="D26" s="68">
        <v>37050</v>
      </c>
      <c r="E26" s="68">
        <v>37050</v>
      </c>
      <c r="F26" s="68">
        <v>32646.63</v>
      </c>
      <c r="G26" s="29"/>
      <c r="H26" s="27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</row>
    <row r="27" spans="1:118" s="18" customFormat="1" ht="24.75" customHeight="1">
      <c r="A27" s="74" t="s">
        <v>19</v>
      </c>
      <c r="B27" s="68">
        <v>5000</v>
      </c>
      <c r="C27" s="68">
        <v>4750</v>
      </c>
      <c r="D27" s="68">
        <v>4750</v>
      </c>
      <c r="E27" s="68">
        <v>4750</v>
      </c>
      <c r="F27" s="68">
        <v>2262.25</v>
      </c>
      <c r="G27" s="29"/>
      <c r="H27" s="31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7"/>
      <c r="DF27" s="17"/>
      <c r="DG27" s="17"/>
      <c r="DH27" s="17"/>
      <c r="DI27" s="17"/>
      <c r="DJ27" s="17"/>
      <c r="DK27" s="17"/>
      <c r="DL27" s="17"/>
      <c r="DM27" s="17"/>
      <c r="DN27" s="17"/>
    </row>
    <row r="28" spans="1:118" s="18" customFormat="1" ht="24.75" customHeight="1">
      <c r="A28" s="74" t="s">
        <v>20</v>
      </c>
      <c r="B28" s="68">
        <v>5500</v>
      </c>
      <c r="C28" s="68">
        <v>5500</v>
      </c>
      <c r="D28" s="68">
        <v>5500</v>
      </c>
      <c r="E28" s="68">
        <v>5500</v>
      </c>
      <c r="F28" s="68">
        <v>7172</v>
      </c>
      <c r="G28" s="29"/>
      <c r="H28" s="27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7"/>
      <c r="DF28" s="17"/>
      <c r="DG28" s="17"/>
      <c r="DH28" s="17"/>
      <c r="DI28" s="17"/>
      <c r="DJ28" s="17"/>
      <c r="DK28" s="17"/>
      <c r="DL28" s="17"/>
      <c r="DM28" s="17"/>
      <c r="DN28" s="17"/>
    </row>
    <row r="29" spans="1:118" s="33" customFormat="1" ht="24.75" customHeight="1">
      <c r="A29" s="74" t="s">
        <v>21</v>
      </c>
      <c r="B29" s="68">
        <v>21500</v>
      </c>
      <c r="C29" s="68">
        <v>20425</v>
      </c>
      <c r="D29" s="68">
        <v>20425</v>
      </c>
      <c r="E29" s="68">
        <v>20425</v>
      </c>
      <c r="F29" s="68">
        <v>18900.43</v>
      </c>
      <c r="G29" s="32"/>
      <c r="H29" s="27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</row>
    <row r="30" spans="1:118" s="30" customFormat="1" ht="24.75" customHeight="1">
      <c r="A30" s="74" t="s">
        <v>22</v>
      </c>
      <c r="B30" s="68">
        <v>8500</v>
      </c>
      <c r="C30" s="68">
        <v>8500</v>
      </c>
      <c r="D30" s="68">
        <v>8500</v>
      </c>
      <c r="E30" s="68">
        <v>8500</v>
      </c>
      <c r="F30" s="68">
        <v>7750</v>
      </c>
      <c r="G30" s="29"/>
      <c r="H30" s="27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</row>
    <row r="31" spans="1:118" s="18" customFormat="1" ht="24.75" customHeight="1">
      <c r="A31" s="74" t="s">
        <v>23</v>
      </c>
      <c r="B31" s="68">
        <v>500</v>
      </c>
      <c r="C31" s="68">
        <v>500</v>
      </c>
      <c r="D31" s="68">
        <v>500</v>
      </c>
      <c r="E31" s="68">
        <v>500</v>
      </c>
      <c r="F31" s="68">
        <v>0</v>
      </c>
      <c r="G31" s="29"/>
      <c r="H31" s="27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7"/>
      <c r="DF31" s="17"/>
      <c r="DG31" s="17"/>
      <c r="DH31" s="17"/>
      <c r="DI31" s="17"/>
      <c r="DJ31" s="17"/>
      <c r="DK31" s="17"/>
      <c r="DL31" s="17"/>
      <c r="DM31" s="17"/>
      <c r="DN31" s="17"/>
    </row>
    <row r="32" spans="1:118" s="30" customFormat="1" ht="24.75" customHeight="1">
      <c r="A32" s="80" t="s">
        <v>50</v>
      </c>
      <c r="B32" s="68">
        <v>500</v>
      </c>
      <c r="C32" s="68">
        <v>500</v>
      </c>
      <c r="D32" s="68">
        <v>500</v>
      </c>
      <c r="E32" s="68">
        <v>500</v>
      </c>
      <c r="F32" s="68">
        <v>700.2</v>
      </c>
      <c r="G32" s="29"/>
      <c r="H32" s="27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</row>
    <row r="33" spans="1:118" s="18" customFormat="1" ht="24.75" customHeight="1">
      <c r="A33" s="74" t="s">
        <v>24</v>
      </c>
      <c r="B33" s="68">
        <v>15000</v>
      </c>
      <c r="C33" s="68">
        <v>14250</v>
      </c>
      <c r="D33" s="68">
        <v>14250</v>
      </c>
      <c r="E33" s="68">
        <v>14250</v>
      </c>
      <c r="F33" s="68">
        <v>675</v>
      </c>
      <c r="G33" s="29"/>
      <c r="H33" s="27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7"/>
      <c r="DF33" s="17"/>
      <c r="DG33" s="17"/>
      <c r="DH33" s="17"/>
      <c r="DI33" s="17"/>
      <c r="DJ33" s="17"/>
      <c r="DK33" s="17"/>
      <c r="DL33" s="17"/>
      <c r="DM33" s="17"/>
      <c r="DN33" s="17"/>
    </row>
    <row r="34" spans="1:118" s="18" customFormat="1" ht="24.75" customHeight="1">
      <c r="A34" s="74" t="s">
        <v>25</v>
      </c>
      <c r="B34" s="68">
        <v>3000</v>
      </c>
      <c r="C34" s="68">
        <v>2850</v>
      </c>
      <c r="D34" s="68">
        <v>2850</v>
      </c>
      <c r="E34" s="68">
        <v>2850</v>
      </c>
      <c r="F34" s="68">
        <v>2500</v>
      </c>
      <c r="G34" s="29"/>
      <c r="H34" s="27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7"/>
      <c r="DF34" s="17"/>
      <c r="DG34" s="17"/>
      <c r="DH34" s="17"/>
      <c r="DI34" s="17"/>
      <c r="DJ34" s="17"/>
      <c r="DK34" s="17"/>
      <c r="DL34" s="17"/>
      <c r="DM34" s="17"/>
      <c r="DN34" s="17"/>
    </row>
    <row r="35" spans="1:118" s="37" customFormat="1" ht="24.75" customHeight="1">
      <c r="A35" s="73" t="s">
        <v>26</v>
      </c>
      <c r="B35" s="70">
        <f>SUM(B26,B27,B28,B29,B30,B31,B32,B33,B34)</f>
        <v>98500</v>
      </c>
      <c r="C35" s="70">
        <f>SUM(C26,C27,C28,C29,C30,C31,C32,C33,C34)</f>
        <v>94325</v>
      </c>
      <c r="D35" s="70">
        <f>SUM(D26,D27,D28,D29,D30,D31,D32,D33,D34)</f>
        <v>94325</v>
      </c>
      <c r="E35" s="70">
        <f>SUM(E26,E27,E28,E29,E30,E31,E32,E33,E34)</f>
        <v>94325</v>
      </c>
      <c r="F35" s="70">
        <f>SUM(F26,F27,F28,F29,F30,F31,F32,F33,F34)</f>
        <v>72606.51</v>
      </c>
      <c r="G35" s="60"/>
      <c r="H35" s="27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35"/>
      <c r="DF35" s="36"/>
      <c r="DG35" s="36"/>
      <c r="DH35" s="36"/>
      <c r="DI35" s="36"/>
      <c r="DJ35" s="36"/>
      <c r="DK35" s="36"/>
      <c r="DL35" s="36"/>
      <c r="DM35" s="36"/>
      <c r="DN35" s="36"/>
    </row>
    <row r="36" spans="1:118" s="41" customFormat="1" ht="24.75" customHeight="1">
      <c r="A36" s="98" t="s">
        <v>27</v>
      </c>
      <c r="B36" s="99">
        <v>28000</v>
      </c>
      <c r="C36" s="99">
        <v>28000</v>
      </c>
      <c r="D36" s="99">
        <v>30500</v>
      </c>
      <c r="E36" s="99">
        <v>30500</v>
      </c>
      <c r="F36" s="99">
        <v>10663.55</v>
      </c>
      <c r="G36" s="84"/>
      <c r="H36" s="39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40"/>
      <c r="DF36" s="40"/>
      <c r="DG36" s="40"/>
      <c r="DH36" s="40"/>
      <c r="DI36" s="40"/>
      <c r="DJ36" s="40"/>
      <c r="DK36" s="40"/>
      <c r="DL36" s="40"/>
      <c r="DM36" s="40"/>
      <c r="DN36" s="40"/>
    </row>
    <row r="37" spans="1:118" s="45" customFormat="1" ht="24.75" customHeight="1">
      <c r="A37" s="71" t="s">
        <v>28</v>
      </c>
      <c r="B37" s="72">
        <f>B36</f>
        <v>28000</v>
      </c>
      <c r="C37" s="72">
        <f>C36</f>
        <v>28000</v>
      </c>
      <c r="D37" s="72">
        <f>D36</f>
        <v>30500</v>
      </c>
      <c r="E37" s="72">
        <f>E36</f>
        <v>30500</v>
      </c>
      <c r="F37" s="72">
        <f>F36</f>
        <v>10663.55</v>
      </c>
      <c r="G37" s="85"/>
      <c r="H37" s="43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4"/>
      <c r="DF37" s="44"/>
      <c r="DG37" s="44"/>
      <c r="DH37" s="44"/>
      <c r="DI37" s="44"/>
      <c r="DJ37" s="44"/>
      <c r="DK37" s="44"/>
      <c r="DL37" s="44"/>
      <c r="DM37" s="44"/>
      <c r="DN37" s="44"/>
    </row>
    <row r="38" spans="1:118" s="18" customFormat="1" ht="24.75" customHeight="1">
      <c r="A38" s="97" t="s">
        <v>29</v>
      </c>
      <c r="B38" s="68">
        <v>23000</v>
      </c>
      <c r="C38" s="68">
        <v>21850</v>
      </c>
      <c r="D38" s="68">
        <v>21850</v>
      </c>
      <c r="E38" s="68">
        <v>21850</v>
      </c>
      <c r="F38" s="68">
        <v>4716.55</v>
      </c>
      <c r="G38" s="29"/>
      <c r="H38" s="27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7"/>
      <c r="DF38" s="17"/>
      <c r="DG38" s="17"/>
      <c r="DH38" s="17"/>
      <c r="DI38" s="17"/>
      <c r="DJ38" s="17"/>
      <c r="DK38" s="17"/>
      <c r="DL38" s="17"/>
      <c r="DM38" s="17"/>
      <c r="DN38" s="17"/>
    </row>
    <row r="39" spans="1:118" s="18" customFormat="1" ht="24.75" customHeight="1">
      <c r="A39" s="74" t="s">
        <v>57</v>
      </c>
      <c r="B39" s="68">
        <v>5000</v>
      </c>
      <c r="C39" s="68">
        <v>5000</v>
      </c>
      <c r="D39" s="68">
        <v>5000</v>
      </c>
      <c r="E39" s="68">
        <v>5000</v>
      </c>
      <c r="F39" s="68">
        <v>9288.2</v>
      </c>
      <c r="G39" s="29"/>
      <c r="H39" s="27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7"/>
      <c r="DF39" s="17"/>
      <c r="DG39" s="17"/>
      <c r="DH39" s="17"/>
      <c r="DI39" s="17"/>
      <c r="DJ39" s="17"/>
      <c r="DK39" s="17"/>
      <c r="DL39" s="17"/>
      <c r="DM39" s="17"/>
      <c r="DN39" s="17"/>
    </row>
    <row r="40" spans="1:118" s="48" customFormat="1" ht="24.75" customHeight="1">
      <c r="A40" s="74" t="s">
        <v>30</v>
      </c>
      <c r="B40" s="68">
        <v>500</v>
      </c>
      <c r="C40" s="68">
        <v>500</v>
      </c>
      <c r="D40" s="68">
        <v>500</v>
      </c>
      <c r="E40" s="68">
        <v>500</v>
      </c>
      <c r="F40" s="68">
        <v>420</v>
      </c>
      <c r="G40" s="29"/>
      <c r="H40" s="27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46"/>
      <c r="DF40" s="47"/>
      <c r="DG40" s="47"/>
      <c r="DH40" s="47"/>
      <c r="DI40" s="47"/>
      <c r="DJ40" s="47"/>
      <c r="DK40" s="47"/>
      <c r="DL40" s="47"/>
      <c r="DM40" s="47"/>
      <c r="DN40" s="47"/>
    </row>
    <row r="41" spans="1:118" s="51" customFormat="1" ht="24.75" customHeight="1">
      <c r="A41" s="73" t="s">
        <v>31</v>
      </c>
      <c r="B41" s="70">
        <f>SUM(B38,B39,B40)</f>
        <v>28500</v>
      </c>
      <c r="C41" s="70">
        <f>SUM(C38,C39,C40)</f>
        <v>27350</v>
      </c>
      <c r="D41" s="70">
        <f>SUM(D38,D39,D40)</f>
        <v>27350</v>
      </c>
      <c r="E41" s="70">
        <f>SUM(E38,E39,E40)</f>
        <v>27350</v>
      </c>
      <c r="F41" s="70">
        <f>SUM(F38,F39,F40)</f>
        <v>14424.75</v>
      </c>
      <c r="G41" s="29"/>
      <c r="H41" s="27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49"/>
      <c r="DF41" s="50"/>
      <c r="DG41" s="50"/>
      <c r="DH41" s="50"/>
      <c r="DI41" s="50"/>
      <c r="DJ41" s="50"/>
      <c r="DK41" s="50"/>
      <c r="DL41" s="50"/>
      <c r="DM41" s="50"/>
      <c r="DN41" s="50"/>
    </row>
    <row r="42" spans="1:118" s="52" customFormat="1" ht="24.75" customHeight="1">
      <c r="A42" s="97" t="s">
        <v>32</v>
      </c>
      <c r="B42" s="68">
        <v>1500</v>
      </c>
      <c r="C42" s="68">
        <v>1500</v>
      </c>
      <c r="D42" s="68">
        <v>1500</v>
      </c>
      <c r="E42" s="68">
        <v>1500</v>
      </c>
      <c r="F42" s="68">
        <v>939.33</v>
      </c>
      <c r="G42" s="29"/>
      <c r="H42" s="27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49"/>
      <c r="DF42" s="50"/>
      <c r="DG42" s="50"/>
      <c r="DH42" s="50"/>
      <c r="DI42" s="50"/>
      <c r="DJ42" s="50"/>
      <c r="DK42" s="50"/>
      <c r="DL42" s="50"/>
      <c r="DM42" s="50"/>
      <c r="DN42" s="50"/>
    </row>
    <row r="43" spans="1:118" s="52" customFormat="1" ht="24.75" customHeight="1">
      <c r="A43" s="74" t="s">
        <v>33</v>
      </c>
      <c r="B43" s="68">
        <v>10</v>
      </c>
      <c r="C43" s="68">
        <v>10</v>
      </c>
      <c r="D43" s="68">
        <v>210</v>
      </c>
      <c r="E43" s="68">
        <v>210</v>
      </c>
      <c r="F43" s="68">
        <v>66.8</v>
      </c>
      <c r="G43" s="29"/>
      <c r="H43" s="27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49"/>
      <c r="DF43" s="50"/>
      <c r="DG43" s="50"/>
      <c r="DH43" s="50"/>
      <c r="DI43" s="50"/>
      <c r="DJ43" s="50"/>
      <c r="DK43" s="50"/>
      <c r="DL43" s="50"/>
      <c r="DM43" s="50"/>
      <c r="DN43" s="50"/>
    </row>
    <row r="44" spans="1:118" s="26" customFormat="1" ht="24.75" customHeight="1">
      <c r="A44" s="73" t="s">
        <v>34</v>
      </c>
      <c r="B44" s="70">
        <f>SUM(B42,B43)</f>
        <v>1510</v>
      </c>
      <c r="C44" s="70">
        <f>SUM(C42,C43)</f>
        <v>1510</v>
      </c>
      <c r="D44" s="70">
        <f>SUM(D42,D43)</f>
        <v>1710</v>
      </c>
      <c r="E44" s="70">
        <f>SUM(E42,E43)</f>
        <v>1710</v>
      </c>
      <c r="F44" s="70">
        <f>SUM(F42,F43)</f>
        <v>1006.13</v>
      </c>
      <c r="G44" s="60"/>
      <c r="H44" s="27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5"/>
      <c r="DF44" s="25"/>
      <c r="DG44" s="25"/>
      <c r="DH44" s="25"/>
      <c r="DI44" s="25"/>
      <c r="DJ44" s="25"/>
      <c r="DK44" s="25"/>
      <c r="DL44" s="25"/>
      <c r="DM44" s="25"/>
      <c r="DN44" s="25"/>
    </row>
    <row r="45" spans="1:118" s="54" customFormat="1" ht="24.75" customHeight="1">
      <c r="A45" s="74" t="s">
        <v>35</v>
      </c>
      <c r="B45" s="68">
        <v>2000</v>
      </c>
      <c r="C45" s="68">
        <v>2000</v>
      </c>
      <c r="D45" s="68">
        <v>2000</v>
      </c>
      <c r="E45" s="68">
        <v>2000</v>
      </c>
      <c r="F45" s="68">
        <v>0</v>
      </c>
      <c r="G45" s="29"/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53"/>
      <c r="DF45" s="53"/>
      <c r="DG45" s="53"/>
      <c r="DH45" s="53"/>
      <c r="DI45" s="53"/>
      <c r="DJ45" s="53"/>
      <c r="DK45" s="53"/>
      <c r="DL45" s="53"/>
      <c r="DM45" s="53"/>
      <c r="DN45" s="53"/>
    </row>
    <row r="46" spans="1:118" s="54" customFormat="1" ht="24.75" customHeight="1">
      <c r="A46" s="74" t="s">
        <v>36</v>
      </c>
      <c r="B46" s="68">
        <v>2000</v>
      </c>
      <c r="C46" s="68">
        <v>2000</v>
      </c>
      <c r="D46" s="68">
        <v>2000</v>
      </c>
      <c r="E46" s="68">
        <v>2000</v>
      </c>
      <c r="F46" s="68">
        <v>0</v>
      </c>
      <c r="G46" s="29"/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53"/>
      <c r="DF46" s="53"/>
      <c r="DG46" s="53"/>
      <c r="DH46" s="53"/>
      <c r="DI46" s="53"/>
      <c r="DJ46" s="53"/>
      <c r="DK46" s="53"/>
      <c r="DL46" s="53"/>
      <c r="DM46" s="53"/>
      <c r="DN46" s="53"/>
    </row>
    <row r="47" spans="1:118" s="54" customFormat="1" ht="24.75" customHeight="1">
      <c r="A47" s="74" t="s">
        <v>37</v>
      </c>
      <c r="B47" s="68">
        <v>5000</v>
      </c>
      <c r="C47" s="68">
        <v>5000</v>
      </c>
      <c r="D47" s="68">
        <v>5000</v>
      </c>
      <c r="E47" s="68">
        <v>5000</v>
      </c>
      <c r="F47" s="68">
        <v>0</v>
      </c>
      <c r="G47" s="29"/>
      <c r="H47" s="3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53"/>
      <c r="DF47" s="53"/>
      <c r="DG47" s="53"/>
      <c r="DH47" s="53"/>
      <c r="DI47" s="53"/>
      <c r="DJ47" s="53"/>
      <c r="DK47" s="53"/>
      <c r="DL47" s="53"/>
      <c r="DM47" s="53"/>
      <c r="DN47" s="53"/>
    </row>
    <row r="48" spans="1:118" s="54" customFormat="1" ht="24.75" customHeight="1">
      <c r="A48" s="74" t="s">
        <v>38</v>
      </c>
      <c r="B48" s="68">
        <v>500</v>
      </c>
      <c r="C48" s="68">
        <v>500</v>
      </c>
      <c r="D48" s="68">
        <v>500</v>
      </c>
      <c r="E48" s="68">
        <v>500</v>
      </c>
      <c r="F48" s="68">
        <v>0</v>
      </c>
      <c r="G48" s="29"/>
      <c r="H48" s="31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53"/>
      <c r="DF48" s="53"/>
      <c r="DG48" s="53"/>
      <c r="DH48" s="53"/>
      <c r="DI48" s="53"/>
      <c r="DJ48" s="53"/>
      <c r="DK48" s="53"/>
      <c r="DL48" s="53"/>
      <c r="DM48" s="53"/>
      <c r="DN48" s="53"/>
    </row>
    <row r="49" spans="1:118" s="57" customFormat="1" ht="24.75" customHeight="1">
      <c r="A49" s="73" t="s">
        <v>39</v>
      </c>
      <c r="B49" s="70">
        <f>SUM(B45,B46,B47,B48)</f>
        <v>9500</v>
      </c>
      <c r="C49" s="70">
        <f>SUM(C45,C46,C47,C48)</f>
        <v>9500</v>
      </c>
      <c r="D49" s="70">
        <f>SUM(D45,D46,D47,D48)</f>
        <v>9500</v>
      </c>
      <c r="E49" s="70">
        <f>SUM(E45,E46,E47,E48)</f>
        <v>9500</v>
      </c>
      <c r="F49" s="70">
        <f>SUM(F45,F46,F47,F48)</f>
        <v>0</v>
      </c>
      <c r="G49" s="29"/>
      <c r="H49" s="31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53"/>
      <c r="DF49" s="53"/>
      <c r="DG49" s="53"/>
      <c r="DH49" s="53"/>
      <c r="DI49" s="53"/>
      <c r="DJ49" s="53"/>
      <c r="DK49" s="53"/>
      <c r="DL49" s="53"/>
      <c r="DM49" s="53"/>
      <c r="DN49" s="53"/>
    </row>
    <row r="50" spans="1:118" s="58" customFormat="1" ht="24.75" customHeight="1">
      <c r="A50" s="78" t="s">
        <v>40</v>
      </c>
      <c r="B50" s="75">
        <f>SUM(B16,B20,B25,B35,B41,B44,B49,B37)</f>
        <v>2035899</v>
      </c>
      <c r="C50" s="75">
        <f>SUM(C16,C20,C25,C35,C41,C44,C49,C37)</f>
        <v>2039199</v>
      </c>
      <c r="D50" s="75">
        <f>SUM(D16,D20,D25,D35,D41,D44,D49,D37)</f>
        <v>2065899</v>
      </c>
      <c r="E50" s="75">
        <f>SUM(E16,E20,E25,E35,E41,E44,E49,E37)</f>
        <v>2052899</v>
      </c>
      <c r="F50" s="75">
        <f>SUM(F16,F20,F25,F35,F41,F44,F49,F37)</f>
        <v>1949750.0099999998</v>
      </c>
      <c r="G50" s="29"/>
      <c r="H50" s="31"/>
      <c r="I50" s="16"/>
      <c r="J50" s="29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7"/>
      <c r="DF50" s="17"/>
      <c r="DG50" s="17"/>
      <c r="DH50" s="17"/>
      <c r="DI50" s="17"/>
      <c r="DJ50" s="17"/>
      <c r="DK50" s="17"/>
      <c r="DL50" s="17"/>
      <c r="DM50" s="17"/>
      <c r="DN50" s="17"/>
    </row>
    <row r="51" spans="1:118" s="18" customFormat="1" ht="24.75" customHeight="1">
      <c r="A51" s="97" t="s">
        <v>63</v>
      </c>
      <c r="B51" s="68"/>
      <c r="C51" s="68"/>
      <c r="D51" s="68"/>
      <c r="E51" s="68"/>
      <c r="F51" s="68"/>
      <c r="G51" s="29"/>
      <c r="H51" s="2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7"/>
      <c r="DF51" s="17"/>
      <c r="DG51" s="17"/>
      <c r="DH51" s="17"/>
      <c r="DI51" s="17"/>
      <c r="DJ51" s="17"/>
      <c r="DK51" s="17"/>
      <c r="DL51" s="17"/>
      <c r="DM51" s="17"/>
      <c r="DN51" s="17"/>
    </row>
    <row r="52" spans="1:118" s="18" customFormat="1" ht="24.75" customHeight="1">
      <c r="A52" s="74" t="s">
        <v>41</v>
      </c>
      <c r="B52" s="68">
        <v>1000</v>
      </c>
      <c r="C52" s="68">
        <v>1000</v>
      </c>
      <c r="D52" s="68">
        <v>1000</v>
      </c>
      <c r="E52" s="68">
        <v>1000</v>
      </c>
      <c r="F52" s="68">
        <v>0</v>
      </c>
      <c r="G52" s="29"/>
      <c r="H52" s="2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7"/>
      <c r="DF52" s="17"/>
      <c r="DG52" s="17"/>
      <c r="DH52" s="17"/>
      <c r="DI52" s="17"/>
      <c r="DJ52" s="17"/>
      <c r="DK52" s="17"/>
      <c r="DL52" s="17"/>
      <c r="DM52" s="17"/>
      <c r="DN52" s="17"/>
    </row>
    <row r="53" spans="1:118" s="30" customFormat="1" ht="24.75" customHeight="1">
      <c r="A53" s="74" t="s">
        <v>42</v>
      </c>
      <c r="B53" s="68">
        <v>500</v>
      </c>
      <c r="C53" s="68">
        <v>500</v>
      </c>
      <c r="D53" s="68">
        <v>500</v>
      </c>
      <c r="E53" s="68">
        <v>500</v>
      </c>
      <c r="F53" s="68">
        <v>0</v>
      </c>
      <c r="G53" s="29"/>
      <c r="H53" s="2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</row>
    <row r="54" spans="1:118" s="30" customFormat="1" ht="24.75" customHeight="1">
      <c r="A54" s="74" t="s">
        <v>43</v>
      </c>
      <c r="B54" s="68">
        <v>3000</v>
      </c>
      <c r="C54" s="68">
        <v>3000</v>
      </c>
      <c r="D54" s="68">
        <v>3000</v>
      </c>
      <c r="E54" s="68">
        <v>3000</v>
      </c>
      <c r="F54" s="68">
        <v>1375</v>
      </c>
      <c r="G54" s="29"/>
      <c r="H54" s="2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</row>
    <row r="55" spans="1:118" s="18" customFormat="1" ht="24.75" customHeight="1">
      <c r="A55" s="74" t="s">
        <v>50</v>
      </c>
      <c r="B55" s="68">
        <v>104500</v>
      </c>
      <c r="C55" s="68">
        <v>104500</v>
      </c>
      <c r="D55" s="68">
        <v>104500</v>
      </c>
      <c r="E55" s="68">
        <v>104500</v>
      </c>
      <c r="F55" s="68">
        <v>103188.07</v>
      </c>
      <c r="G55" s="29"/>
      <c r="H55" s="2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7"/>
      <c r="DF55" s="17"/>
      <c r="DG55" s="17"/>
      <c r="DH55" s="17"/>
      <c r="DI55" s="17"/>
      <c r="DJ55" s="17"/>
      <c r="DK55" s="17"/>
      <c r="DL55" s="17"/>
      <c r="DM55" s="17"/>
      <c r="DN55" s="17"/>
    </row>
    <row r="56" spans="1:118" s="18" customFormat="1" ht="24.75" customHeight="1">
      <c r="A56" s="74" t="s">
        <v>44</v>
      </c>
      <c r="B56" s="68">
        <v>5000</v>
      </c>
      <c r="C56" s="68">
        <v>5000</v>
      </c>
      <c r="D56" s="68">
        <v>5000</v>
      </c>
      <c r="E56" s="68">
        <v>5000</v>
      </c>
      <c r="F56" s="68">
        <v>4335.63</v>
      </c>
      <c r="G56" s="29"/>
      <c r="H56" s="2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7"/>
      <c r="DF56" s="17"/>
      <c r="DG56" s="17"/>
      <c r="DH56" s="17"/>
      <c r="DI56" s="17"/>
      <c r="DJ56" s="17"/>
      <c r="DK56" s="17"/>
      <c r="DL56" s="17"/>
      <c r="DM56" s="17"/>
      <c r="DN56" s="17"/>
    </row>
    <row r="57" spans="1:118" s="26" customFormat="1" ht="24.75" customHeight="1">
      <c r="A57" s="73" t="s">
        <v>26</v>
      </c>
      <c r="B57" s="70">
        <f>SUM(B52+B53+B54+B55+B56)</f>
        <v>114000</v>
      </c>
      <c r="C57" s="70">
        <f>SUM(C52+C53+C54+C55+C56)</f>
        <v>114000</v>
      </c>
      <c r="D57" s="70">
        <f>SUM(D52+D53+D54+D55+D56)</f>
        <v>114000</v>
      </c>
      <c r="E57" s="70">
        <f>SUM(E52+E53+E54+E55+E56)</f>
        <v>114000</v>
      </c>
      <c r="F57" s="70">
        <f>SUM(F52+F53+F54+F55+F56)</f>
        <v>108898.70000000001</v>
      </c>
      <c r="G57" s="60"/>
      <c r="H57" s="27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5"/>
      <c r="DF57" s="25"/>
      <c r="DG57" s="25"/>
      <c r="DH57" s="25"/>
      <c r="DI57" s="25"/>
      <c r="DJ57" s="25"/>
      <c r="DK57" s="25"/>
      <c r="DL57" s="25"/>
      <c r="DM57" s="25"/>
      <c r="DN57" s="25"/>
    </row>
    <row r="58" spans="1:118" s="59" customFormat="1" ht="24.75" customHeight="1">
      <c r="A58" s="76" t="s">
        <v>27</v>
      </c>
      <c r="B58" s="77">
        <v>500</v>
      </c>
      <c r="C58" s="77">
        <v>500</v>
      </c>
      <c r="D58" s="77">
        <v>500</v>
      </c>
      <c r="E58" s="77">
        <v>500</v>
      </c>
      <c r="F58" s="77">
        <v>0</v>
      </c>
      <c r="G58" s="85"/>
      <c r="H58" s="43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4"/>
      <c r="DF58" s="44"/>
      <c r="DG58" s="44"/>
      <c r="DH58" s="44"/>
      <c r="DI58" s="44"/>
      <c r="DJ58" s="44"/>
      <c r="DK58" s="44"/>
      <c r="DL58" s="44"/>
      <c r="DM58" s="44"/>
      <c r="DN58" s="44"/>
    </row>
    <row r="59" spans="1:118" s="45" customFormat="1" ht="24.75" customHeight="1">
      <c r="A59" s="71" t="s">
        <v>28</v>
      </c>
      <c r="B59" s="72">
        <f>SUM(B58)</f>
        <v>500</v>
      </c>
      <c r="C59" s="72">
        <f>SUM(C58)</f>
        <v>500</v>
      </c>
      <c r="D59" s="72">
        <f>SUM(D58)</f>
        <v>500</v>
      </c>
      <c r="E59" s="72">
        <f>SUM(E58)</f>
        <v>500</v>
      </c>
      <c r="F59" s="72">
        <f>SUM(F58)</f>
        <v>0</v>
      </c>
      <c r="G59" s="86"/>
      <c r="H59" s="43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4"/>
      <c r="DF59" s="44"/>
      <c r="DG59" s="44"/>
      <c r="DH59" s="44"/>
      <c r="DI59" s="44"/>
      <c r="DJ59" s="44"/>
      <c r="DK59" s="44"/>
      <c r="DL59" s="44"/>
      <c r="DM59" s="44"/>
      <c r="DN59" s="44"/>
    </row>
    <row r="60" spans="1:118" s="18" customFormat="1" ht="24.75" customHeight="1">
      <c r="A60" s="74" t="s">
        <v>45</v>
      </c>
      <c r="B60" s="68">
        <v>9000</v>
      </c>
      <c r="C60" s="68">
        <v>8550</v>
      </c>
      <c r="D60" s="68">
        <v>8550</v>
      </c>
      <c r="E60" s="68">
        <v>8550</v>
      </c>
      <c r="F60" s="68">
        <v>4148.27</v>
      </c>
      <c r="G60" s="87"/>
      <c r="H60" s="27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7"/>
      <c r="DF60" s="17"/>
      <c r="DG60" s="17"/>
      <c r="DH60" s="17"/>
      <c r="DI60" s="17"/>
      <c r="DJ60" s="17"/>
      <c r="DK60" s="17"/>
      <c r="DL60" s="17"/>
      <c r="DM60" s="17"/>
      <c r="DN60" s="17"/>
    </row>
    <row r="61" spans="1:118" s="51" customFormat="1" ht="24.75" customHeight="1">
      <c r="A61" s="73" t="s">
        <v>31</v>
      </c>
      <c r="B61" s="70">
        <f>SUM(B60)</f>
        <v>9000</v>
      </c>
      <c r="C61" s="70">
        <f>SUM(C60)</f>
        <v>8550</v>
      </c>
      <c r="D61" s="70">
        <f>SUM(D60)</f>
        <v>8550</v>
      </c>
      <c r="E61" s="70">
        <f>SUM(E60)</f>
        <v>8550</v>
      </c>
      <c r="F61" s="70">
        <f>SUM(F60)</f>
        <v>4148.27</v>
      </c>
      <c r="G61" s="87"/>
      <c r="H61" s="27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49"/>
      <c r="DF61" s="50"/>
      <c r="DG61" s="50"/>
      <c r="DH61" s="50"/>
      <c r="DI61" s="50"/>
      <c r="DJ61" s="50"/>
      <c r="DK61" s="50"/>
      <c r="DL61" s="50"/>
      <c r="DM61" s="50"/>
      <c r="DN61" s="50"/>
    </row>
    <row r="62" spans="1:118" s="18" customFormat="1" ht="24.75" customHeight="1">
      <c r="A62" s="74" t="s">
        <v>51</v>
      </c>
      <c r="B62" s="68">
        <v>30000</v>
      </c>
      <c r="C62" s="68">
        <v>28500</v>
      </c>
      <c r="D62" s="68">
        <v>1800</v>
      </c>
      <c r="E62" s="68">
        <v>1800</v>
      </c>
      <c r="F62" s="68">
        <v>0</v>
      </c>
      <c r="G62" s="87"/>
      <c r="H62" s="2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7"/>
      <c r="DF62" s="17"/>
      <c r="DG62" s="17"/>
      <c r="DH62" s="17"/>
      <c r="DI62" s="17"/>
      <c r="DJ62" s="17"/>
      <c r="DK62" s="17"/>
      <c r="DL62" s="17"/>
      <c r="DM62" s="17"/>
      <c r="DN62" s="17"/>
    </row>
    <row r="63" spans="1:118" s="51" customFormat="1" ht="24.75" customHeight="1">
      <c r="A63" s="73" t="s">
        <v>46</v>
      </c>
      <c r="B63" s="70">
        <f>SUM(B62)</f>
        <v>30000</v>
      </c>
      <c r="C63" s="70">
        <f>SUM(C62)</f>
        <v>28500</v>
      </c>
      <c r="D63" s="70">
        <f>SUM(D62)</f>
        <v>1800</v>
      </c>
      <c r="E63" s="70">
        <f>SUM(E62)</f>
        <v>1800</v>
      </c>
      <c r="F63" s="70">
        <f>SUM(F62)</f>
        <v>0</v>
      </c>
      <c r="G63" s="87"/>
      <c r="H63" s="27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49"/>
      <c r="DF63" s="50"/>
      <c r="DG63" s="50"/>
      <c r="DH63" s="50"/>
      <c r="DI63" s="50"/>
      <c r="DJ63" s="50"/>
      <c r="DK63" s="50"/>
      <c r="DL63" s="50"/>
      <c r="DM63" s="50"/>
      <c r="DN63" s="50"/>
    </row>
    <row r="64" spans="1:118" s="58" customFormat="1" ht="24.75" customHeight="1">
      <c r="A64" s="78" t="s">
        <v>47</v>
      </c>
      <c r="B64" s="75">
        <f>SUM(B61+B59+B57+B63)</f>
        <v>153500</v>
      </c>
      <c r="C64" s="75">
        <f>SUM(C61+C59+C57+C63)</f>
        <v>151550</v>
      </c>
      <c r="D64" s="75">
        <f>SUM(D61+D59+D57+D63)</f>
        <v>124850</v>
      </c>
      <c r="E64" s="75">
        <f>SUM(E61+E59+E57+E63)</f>
        <v>124850</v>
      </c>
      <c r="F64" s="75">
        <f>SUM(F61+F59+F57)</f>
        <v>113046.97000000002</v>
      </c>
      <c r="G64" s="87"/>
      <c r="H64" s="27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7"/>
      <c r="DF64" s="17"/>
      <c r="DG64" s="17"/>
      <c r="DH64" s="17"/>
      <c r="DI64" s="17"/>
      <c r="DJ64" s="17"/>
      <c r="DK64" s="17"/>
      <c r="DL64" s="17"/>
      <c r="DM64" s="17"/>
      <c r="DN64" s="17"/>
    </row>
    <row r="65" spans="1:118" s="54" customFormat="1" ht="24.75" customHeight="1">
      <c r="A65" s="100" t="s">
        <v>76</v>
      </c>
      <c r="B65" s="81"/>
      <c r="C65" s="81"/>
      <c r="D65" s="81"/>
      <c r="E65" s="81"/>
      <c r="F65" s="81"/>
      <c r="G65" s="29"/>
      <c r="H65" s="31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53"/>
      <c r="DF65" s="53"/>
      <c r="DG65" s="53"/>
      <c r="DH65" s="53"/>
      <c r="DI65" s="53"/>
      <c r="DJ65" s="53"/>
      <c r="DK65" s="53"/>
      <c r="DL65" s="53"/>
      <c r="DM65" s="53"/>
      <c r="DN65" s="53"/>
    </row>
    <row r="66" spans="1:118" s="54" customFormat="1" ht="24.75" customHeight="1">
      <c r="A66" s="80" t="s">
        <v>78</v>
      </c>
      <c r="B66" s="81">
        <v>50000</v>
      </c>
      <c r="C66" s="81">
        <v>50000</v>
      </c>
      <c r="D66" s="81">
        <v>50000</v>
      </c>
      <c r="E66" s="81">
        <v>50000</v>
      </c>
      <c r="F66" s="81">
        <v>39447.47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53"/>
      <c r="DF66" s="53"/>
      <c r="DG66" s="53"/>
      <c r="DH66" s="53"/>
      <c r="DI66" s="53"/>
      <c r="DJ66" s="53"/>
      <c r="DK66" s="53"/>
      <c r="DL66" s="53"/>
      <c r="DM66" s="53"/>
      <c r="DN66" s="53"/>
    </row>
    <row r="67" spans="1:118" s="18" customFormat="1" ht="24.75" customHeight="1">
      <c r="A67" s="74" t="s">
        <v>12</v>
      </c>
      <c r="B67" s="68">
        <v>0</v>
      </c>
      <c r="C67" s="68">
        <v>0</v>
      </c>
      <c r="D67" s="68">
        <v>0</v>
      </c>
      <c r="E67" s="68">
        <v>0</v>
      </c>
      <c r="F67" s="68">
        <v>2963.28</v>
      </c>
      <c r="G67" s="29"/>
      <c r="H67" s="27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7"/>
      <c r="DF67" s="17"/>
      <c r="DG67" s="17"/>
      <c r="DH67" s="17"/>
      <c r="DI67" s="17"/>
      <c r="DJ67" s="17"/>
      <c r="DK67" s="17"/>
      <c r="DL67" s="17"/>
      <c r="DM67" s="17"/>
      <c r="DN67" s="17"/>
    </row>
    <row r="68" spans="1:118" s="62" customFormat="1" ht="24.75" customHeight="1">
      <c r="A68" s="73" t="s">
        <v>13</v>
      </c>
      <c r="B68" s="70">
        <f>SUM(B66,B67)</f>
        <v>50000</v>
      </c>
      <c r="C68" s="70">
        <f>SUM(C66,C67)</f>
        <v>50000</v>
      </c>
      <c r="D68" s="70">
        <f>SUM(D66,D67)</f>
        <v>50000</v>
      </c>
      <c r="E68" s="70">
        <f>SUM(E66,E67)</f>
        <v>50000</v>
      </c>
      <c r="F68" s="70">
        <f>SUM(F66,F67)</f>
        <v>42410.75</v>
      </c>
      <c r="G68" s="60"/>
      <c r="H68" s="31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1"/>
      <c r="DF68" s="61"/>
      <c r="DG68" s="61"/>
      <c r="DH68" s="61"/>
      <c r="DI68" s="61"/>
      <c r="DJ68" s="61"/>
      <c r="DK68" s="61"/>
      <c r="DL68" s="61"/>
      <c r="DM68" s="61"/>
      <c r="DN68" s="61"/>
    </row>
    <row r="69" spans="1:118" s="54" customFormat="1" ht="24.75" customHeight="1">
      <c r="A69" s="80" t="s">
        <v>79</v>
      </c>
      <c r="B69" s="81">
        <v>10000</v>
      </c>
      <c r="C69" s="81">
        <v>10000</v>
      </c>
      <c r="D69" s="81">
        <v>10000</v>
      </c>
      <c r="E69" s="81">
        <v>10000</v>
      </c>
      <c r="F69" s="81">
        <v>7406.82</v>
      </c>
      <c r="G69" s="29"/>
      <c r="H69" s="31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53"/>
      <c r="DF69" s="53"/>
      <c r="DG69" s="53"/>
      <c r="DH69" s="53"/>
      <c r="DI69" s="53"/>
      <c r="DJ69" s="53"/>
      <c r="DK69" s="53"/>
      <c r="DL69" s="53"/>
      <c r="DM69" s="53"/>
      <c r="DN69" s="53"/>
    </row>
    <row r="70" spans="1:118" s="54" customFormat="1" ht="24.75" customHeight="1">
      <c r="A70" s="80" t="s">
        <v>50</v>
      </c>
      <c r="B70" s="81">
        <v>540000</v>
      </c>
      <c r="C70" s="81">
        <v>540000</v>
      </c>
      <c r="D70" s="81">
        <v>540000</v>
      </c>
      <c r="E70" s="81">
        <v>540000</v>
      </c>
      <c r="F70" s="81">
        <v>506480.53</v>
      </c>
      <c r="G70" s="29"/>
      <c r="H70" s="31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53"/>
      <c r="DF70" s="53"/>
      <c r="DG70" s="53"/>
      <c r="DH70" s="53"/>
      <c r="DI70" s="53"/>
      <c r="DJ70" s="53"/>
      <c r="DK70" s="53"/>
      <c r="DL70" s="53"/>
      <c r="DM70" s="53"/>
      <c r="DN70" s="53"/>
    </row>
    <row r="71" spans="1:118" s="54" customFormat="1" ht="24.75" customHeight="1">
      <c r="A71" s="80" t="s">
        <v>80</v>
      </c>
      <c r="B71" s="81">
        <v>0</v>
      </c>
      <c r="C71" s="81">
        <v>0</v>
      </c>
      <c r="D71" s="81">
        <v>0</v>
      </c>
      <c r="E71" s="81">
        <v>0</v>
      </c>
      <c r="F71" s="81">
        <v>0</v>
      </c>
      <c r="G71" s="29"/>
      <c r="H71" s="31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53"/>
      <c r="DF71" s="53"/>
      <c r="DG71" s="53"/>
      <c r="DH71" s="53"/>
      <c r="DI71" s="53"/>
      <c r="DJ71" s="53"/>
      <c r="DK71" s="53"/>
      <c r="DL71" s="53"/>
      <c r="DM71" s="53"/>
      <c r="DN71" s="53"/>
    </row>
    <row r="72" spans="1:118" s="57" customFormat="1" ht="24.75" customHeight="1">
      <c r="A72" s="73" t="s">
        <v>26</v>
      </c>
      <c r="B72" s="70">
        <f>SUM(B69,B70,B71)</f>
        <v>550000</v>
      </c>
      <c r="C72" s="70">
        <f>SUM(C69,C70,C71)</f>
        <v>550000</v>
      </c>
      <c r="D72" s="70">
        <f>SUM(D69,D70,D71)</f>
        <v>550000</v>
      </c>
      <c r="E72" s="70">
        <f>SUM(E69,E70,E71)</f>
        <v>550000</v>
      </c>
      <c r="F72" s="70">
        <f>SUM(F69,F70,F71)</f>
        <v>513887.35000000003</v>
      </c>
      <c r="G72" s="29"/>
      <c r="H72" s="31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53"/>
      <c r="DF72" s="53"/>
      <c r="DG72" s="53"/>
      <c r="DH72" s="53"/>
      <c r="DI72" s="53"/>
      <c r="DJ72" s="53"/>
      <c r="DK72" s="53"/>
      <c r="DL72" s="53"/>
      <c r="DM72" s="53"/>
      <c r="DN72" s="53"/>
    </row>
    <row r="73" spans="1:118" s="59" customFormat="1" ht="24.75" customHeight="1">
      <c r="A73" s="76" t="s">
        <v>27</v>
      </c>
      <c r="B73" s="77">
        <v>16000</v>
      </c>
      <c r="C73" s="77">
        <v>16000</v>
      </c>
      <c r="D73" s="77">
        <v>16000</v>
      </c>
      <c r="E73" s="77">
        <v>16000</v>
      </c>
      <c r="F73" s="77">
        <v>11129.88</v>
      </c>
      <c r="G73" s="85"/>
      <c r="H73" s="43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4"/>
      <c r="DF73" s="44"/>
      <c r="DG73" s="44"/>
      <c r="DH73" s="44"/>
      <c r="DI73" s="44"/>
      <c r="DJ73" s="44"/>
      <c r="DK73" s="44"/>
      <c r="DL73" s="44"/>
      <c r="DM73" s="44"/>
      <c r="DN73" s="44"/>
    </row>
    <row r="74" spans="1:118" s="65" customFormat="1" ht="24.75" customHeight="1">
      <c r="A74" s="71" t="s">
        <v>28</v>
      </c>
      <c r="B74" s="72">
        <f>SUM(B73)</f>
        <v>16000</v>
      </c>
      <c r="C74" s="72">
        <f>SUM(C73)</f>
        <v>16000</v>
      </c>
      <c r="D74" s="72">
        <f>SUM(D73)</f>
        <v>16000</v>
      </c>
      <c r="E74" s="72">
        <f>SUM(E73)</f>
        <v>16000</v>
      </c>
      <c r="F74" s="72">
        <f>SUM(F73)</f>
        <v>11129.88</v>
      </c>
      <c r="G74" s="85"/>
      <c r="H74" s="43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63"/>
      <c r="DF74" s="64"/>
      <c r="DG74" s="64"/>
      <c r="DH74" s="64"/>
      <c r="DI74" s="64"/>
      <c r="DJ74" s="64"/>
      <c r="DK74" s="64"/>
      <c r="DL74" s="64"/>
      <c r="DM74" s="64"/>
      <c r="DN74" s="64"/>
    </row>
    <row r="75" spans="1:118" s="54" customFormat="1" ht="24.75" customHeight="1">
      <c r="A75" s="80" t="s">
        <v>81</v>
      </c>
      <c r="B75" s="81">
        <v>22000</v>
      </c>
      <c r="C75" s="81">
        <v>22000</v>
      </c>
      <c r="D75" s="81">
        <v>22000</v>
      </c>
      <c r="E75" s="81">
        <v>22000</v>
      </c>
      <c r="F75" s="81">
        <v>16311.8</v>
      </c>
      <c r="G75" s="29"/>
      <c r="H75" s="31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53"/>
      <c r="DF75" s="53"/>
      <c r="DG75" s="53"/>
      <c r="DH75" s="53"/>
      <c r="DI75" s="53"/>
      <c r="DJ75" s="53"/>
      <c r="DK75" s="53"/>
      <c r="DL75" s="53"/>
      <c r="DM75" s="53"/>
      <c r="DN75" s="53"/>
    </row>
    <row r="76" spans="1:118" s="62" customFormat="1" ht="24.75" customHeight="1">
      <c r="A76" s="73" t="s">
        <v>31</v>
      </c>
      <c r="B76" s="70">
        <f>B75</f>
        <v>22000</v>
      </c>
      <c r="C76" s="70">
        <f>C75</f>
        <v>22000</v>
      </c>
      <c r="D76" s="70">
        <f>D75</f>
        <v>22000</v>
      </c>
      <c r="E76" s="70">
        <f>E75</f>
        <v>22000</v>
      </c>
      <c r="F76" s="70">
        <f>F75</f>
        <v>16311.8</v>
      </c>
      <c r="G76" s="60"/>
      <c r="H76" s="31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1"/>
      <c r="DF76" s="61"/>
      <c r="DG76" s="61"/>
      <c r="DH76" s="61"/>
      <c r="DI76" s="61"/>
      <c r="DJ76" s="61"/>
      <c r="DK76" s="61"/>
      <c r="DL76" s="61"/>
      <c r="DM76" s="61"/>
      <c r="DN76" s="61"/>
    </row>
    <row r="77" spans="1:48" s="54" customFormat="1" ht="24.75" customHeight="1">
      <c r="A77" s="74" t="s">
        <v>71</v>
      </c>
      <c r="B77" s="68">
        <v>0</v>
      </c>
      <c r="C77" s="68">
        <v>0</v>
      </c>
      <c r="D77" s="68">
        <v>0</v>
      </c>
      <c r="E77" s="68">
        <v>0</v>
      </c>
      <c r="F77" s="68">
        <v>0</v>
      </c>
      <c r="G77" s="29"/>
      <c r="H77" s="55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</row>
    <row r="78" spans="1:48" s="57" customFormat="1" ht="24.75" customHeight="1">
      <c r="A78" s="73" t="s">
        <v>48</v>
      </c>
      <c r="B78" s="70">
        <f>B77</f>
        <v>0</v>
      </c>
      <c r="C78" s="70">
        <f>C77</f>
        <v>0</v>
      </c>
      <c r="D78" s="70">
        <f>D77</f>
        <v>0</v>
      </c>
      <c r="E78" s="70">
        <f>E77</f>
        <v>0</v>
      </c>
      <c r="F78" s="70">
        <f>F77</f>
        <v>0</v>
      </c>
      <c r="G78" s="29"/>
      <c r="H78" s="55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</row>
    <row r="79" spans="1:118" s="57" customFormat="1" ht="24.75" customHeight="1">
      <c r="A79" s="78" t="s">
        <v>49</v>
      </c>
      <c r="B79" s="75">
        <f>SUM(B68,B72,B76,B74,B78)</f>
        <v>638000</v>
      </c>
      <c r="C79" s="75">
        <f>SUM(C68,C72,C76,C74,C78)</f>
        <v>638000</v>
      </c>
      <c r="D79" s="75">
        <f>SUM(D68,D72,D76,D74,D78)</f>
        <v>638000</v>
      </c>
      <c r="E79" s="75">
        <f>SUM(E68,E72,E76,E74,E78)</f>
        <v>638000</v>
      </c>
      <c r="F79" s="75">
        <f>SUM(F68,F72,F76,F74,F78)</f>
        <v>583739.7800000001</v>
      </c>
      <c r="G79" s="29"/>
      <c r="H79" s="31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53"/>
      <c r="DF79" s="53"/>
      <c r="DG79" s="53"/>
      <c r="DH79" s="53"/>
      <c r="DI79" s="53"/>
      <c r="DJ79" s="53"/>
      <c r="DK79" s="53"/>
      <c r="DL79" s="53"/>
      <c r="DM79" s="53"/>
      <c r="DN79" s="53"/>
    </row>
    <row r="80" spans="1:118" s="54" customFormat="1" ht="24.75" customHeight="1">
      <c r="A80" s="97" t="s">
        <v>77</v>
      </c>
      <c r="B80" s="68"/>
      <c r="C80" s="68"/>
      <c r="D80" s="68"/>
      <c r="E80" s="68"/>
      <c r="F80" s="68"/>
      <c r="G80" s="29"/>
      <c r="H80" s="31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53"/>
      <c r="DF80" s="53"/>
      <c r="DG80" s="53"/>
      <c r="DH80" s="53"/>
      <c r="DI80" s="53"/>
      <c r="DJ80" s="53"/>
      <c r="DK80" s="53"/>
      <c r="DL80" s="53"/>
      <c r="DM80" s="53"/>
      <c r="DN80" s="53"/>
    </row>
    <row r="81" spans="1:118" s="54" customFormat="1" ht="24.75" customHeight="1">
      <c r="A81" s="80" t="s">
        <v>50</v>
      </c>
      <c r="B81" s="81">
        <v>0</v>
      </c>
      <c r="C81" s="81">
        <v>0</v>
      </c>
      <c r="D81" s="81">
        <v>40000</v>
      </c>
      <c r="E81" s="81">
        <v>40000</v>
      </c>
      <c r="F81" s="81">
        <v>89900</v>
      </c>
      <c r="G81" s="29"/>
      <c r="H81" s="31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53"/>
      <c r="DF81" s="53"/>
      <c r="DG81" s="53"/>
      <c r="DH81" s="53"/>
      <c r="DI81" s="53"/>
      <c r="DJ81" s="53"/>
      <c r="DK81" s="53"/>
      <c r="DL81" s="53"/>
      <c r="DM81" s="53"/>
      <c r="DN81" s="53"/>
    </row>
    <row r="82" spans="1:118" s="57" customFormat="1" ht="24.75" customHeight="1">
      <c r="A82" s="73" t="s">
        <v>26</v>
      </c>
      <c r="B82" s="70">
        <f>B81</f>
        <v>0</v>
      </c>
      <c r="C82" s="70">
        <f>C81</f>
        <v>0</v>
      </c>
      <c r="D82" s="70">
        <f>D81</f>
        <v>40000</v>
      </c>
      <c r="E82" s="70">
        <f>E81</f>
        <v>40000</v>
      </c>
      <c r="F82" s="70">
        <f>F81</f>
        <v>89900</v>
      </c>
      <c r="G82" s="29"/>
      <c r="H82" s="31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53"/>
      <c r="DF82" s="53"/>
      <c r="DG82" s="53"/>
      <c r="DH82" s="53"/>
      <c r="DI82" s="53"/>
      <c r="DJ82" s="53"/>
      <c r="DK82" s="53"/>
      <c r="DL82" s="53"/>
      <c r="DM82" s="53"/>
      <c r="DN82" s="53"/>
    </row>
    <row r="83" spans="1:118" s="18" customFormat="1" ht="24.75" customHeight="1">
      <c r="A83" s="97" t="s">
        <v>29</v>
      </c>
      <c r="B83" s="68">
        <v>20000</v>
      </c>
      <c r="C83" s="68">
        <v>20000</v>
      </c>
      <c r="D83" s="68">
        <v>20000</v>
      </c>
      <c r="E83" s="68">
        <v>20000</v>
      </c>
      <c r="F83" s="68">
        <v>5375</v>
      </c>
      <c r="G83" s="29"/>
      <c r="H83" s="27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7"/>
      <c r="DF83" s="17"/>
      <c r="DG83" s="17"/>
      <c r="DH83" s="17"/>
      <c r="DI83" s="17"/>
      <c r="DJ83" s="17"/>
      <c r="DK83" s="17"/>
      <c r="DL83" s="17"/>
      <c r="DM83" s="17"/>
      <c r="DN83" s="17"/>
    </row>
    <row r="84" spans="1:118" s="51" customFormat="1" ht="24.75" customHeight="1">
      <c r="A84" s="73" t="s">
        <v>31</v>
      </c>
      <c r="B84" s="70">
        <f>B83</f>
        <v>20000</v>
      </c>
      <c r="C84" s="70">
        <f>C83</f>
        <v>20000</v>
      </c>
      <c r="D84" s="70">
        <f>D83</f>
        <v>20000</v>
      </c>
      <c r="E84" s="70">
        <f>E83</f>
        <v>20000</v>
      </c>
      <c r="F84" s="70">
        <f>F83</f>
        <v>5375</v>
      </c>
      <c r="G84" s="29"/>
      <c r="H84" s="27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49"/>
      <c r="DF84" s="50"/>
      <c r="DG84" s="50"/>
      <c r="DH84" s="50"/>
      <c r="DI84" s="50"/>
      <c r="DJ84" s="50"/>
      <c r="DK84" s="50"/>
      <c r="DL84" s="50"/>
      <c r="DM84" s="50"/>
      <c r="DN84" s="50"/>
    </row>
    <row r="85" spans="1:118" s="54" customFormat="1" ht="24.75" customHeight="1">
      <c r="A85" s="74" t="s">
        <v>51</v>
      </c>
      <c r="B85" s="68">
        <v>1446045</v>
      </c>
      <c r="C85" s="68">
        <v>1446045</v>
      </c>
      <c r="D85" s="68">
        <v>1455908</v>
      </c>
      <c r="E85" s="68">
        <v>1455908</v>
      </c>
      <c r="F85" s="68">
        <v>1799998.88</v>
      </c>
      <c r="G85" s="29"/>
      <c r="H85" s="31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53"/>
      <c r="DF85" s="53"/>
      <c r="DG85" s="53"/>
      <c r="DH85" s="53"/>
      <c r="DI85" s="53"/>
      <c r="DJ85" s="53"/>
      <c r="DK85" s="53"/>
      <c r="DL85" s="53"/>
      <c r="DM85" s="53"/>
      <c r="DN85" s="53"/>
    </row>
    <row r="86" spans="1:118" s="62" customFormat="1" ht="24.75" customHeight="1">
      <c r="A86" s="73" t="s">
        <v>46</v>
      </c>
      <c r="B86" s="70">
        <f>B85</f>
        <v>1446045</v>
      </c>
      <c r="C86" s="70">
        <f>C85</f>
        <v>1446045</v>
      </c>
      <c r="D86" s="70">
        <f>D85</f>
        <v>1455908</v>
      </c>
      <c r="E86" s="70">
        <f>E85</f>
        <v>1455908</v>
      </c>
      <c r="F86" s="70">
        <f>F85</f>
        <v>1799998.88</v>
      </c>
      <c r="G86" s="60"/>
      <c r="H86" s="31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1"/>
      <c r="DF86" s="61"/>
      <c r="DG86" s="61"/>
      <c r="DH86" s="61"/>
      <c r="DI86" s="61"/>
      <c r="DJ86" s="61"/>
      <c r="DK86" s="61"/>
      <c r="DL86" s="61"/>
      <c r="DM86" s="61"/>
      <c r="DN86" s="61"/>
    </row>
    <row r="87" spans="1:118" s="57" customFormat="1" ht="24.75" customHeight="1">
      <c r="A87" s="78" t="s">
        <v>52</v>
      </c>
      <c r="B87" s="75">
        <f>B86+B84+B82</f>
        <v>1466045</v>
      </c>
      <c r="C87" s="75">
        <f>C86+C84+C82</f>
        <v>1466045</v>
      </c>
      <c r="D87" s="75">
        <f>D86+D84+D82</f>
        <v>1515908</v>
      </c>
      <c r="E87" s="75">
        <f>E86+E84+E82</f>
        <v>1515908</v>
      </c>
      <c r="F87" s="75">
        <f>F86+F84+F82</f>
        <v>1895273.88</v>
      </c>
      <c r="G87" s="29"/>
      <c r="H87" s="31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53"/>
      <c r="DF87" s="53"/>
      <c r="DG87" s="53"/>
      <c r="DH87" s="53"/>
      <c r="DI87" s="53"/>
      <c r="DJ87" s="53"/>
      <c r="DK87" s="53"/>
      <c r="DL87" s="53"/>
      <c r="DM87" s="53"/>
      <c r="DN87" s="53"/>
    </row>
    <row r="88" spans="1:118" s="54" customFormat="1" ht="24.75" customHeight="1">
      <c r="A88" s="97" t="s">
        <v>64</v>
      </c>
      <c r="B88" s="68"/>
      <c r="C88" s="68"/>
      <c r="D88" s="68"/>
      <c r="E88" s="68"/>
      <c r="F88" s="68"/>
      <c r="G88" s="29"/>
      <c r="H88" s="31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53"/>
      <c r="DF88" s="53"/>
      <c r="DG88" s="53"/>
      <c r="DH88" s="53"/>
      <c r="DI88" s="53"/>
      <c r="DJ88" s="53"/>
      <c r="DK88" s="53"/>
      <c r="DL88" s="53"/>
      <c r="DM88" s="53"/>
      <c r="DN88" s="53"/>
    </row>
    <row r="89" spans="1:118" s="54" customFormat="1" ht="24.75" customHeight="1">
      <c r="A89" s="74" t="s">
        <v>53</v>
      </c>
      <c r="B89" s="68">
        <v>10000</v>
      </c>
      <c r="C89" s="68">
        <v>10000</v>
      </c>
      <c r="D89" s="68">
        <v>7000</v>
      </c>
      <c r="E89" s="68">
        <v>7000</v>
      </c>
      <c r="F89" s="68">
        <v>6774.28</v>
      </c>
      <c r="G89" s="29"/>
      <c r="H89" s="31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53"/>
      <c r="DF89" s="53"/>
      <c r="DG89" s="53"/>
      <c r="DH89" s="53"/>
      <c r="DI89" s="53"/>
      <c r="DJ89" s="53"/>
      <c r="DK89" s="53"/>
      <c r="DL89" s="53"/>
      <c r="DM89" s="53"/>
      <c r="DN89" s="53"/>
    </row>
    <row r="90" spans="1:118" s="62" customFormat="1" ht="24.75" customHeight="1">
      <c r="A90" s="73" t="s">
        <v>54</v>
      </c>
      <c r="B90" s="70">
        <f>B89</f>
        <v>10000</v>
      </c>
      <c r="C90" s="70">
        <f>C89</f>
        <v>10000</v>
      </c>
      <c r="D90" s="70">
        <f>D89</f>
        <v>7000</v>
      </c>
      <c r="E90" s="70">
        <f>E89</f>
        <v>7000</v>
      </c>
      <c r="F90" s="70">
        <f>F89</f>
        <v>6774.28</v>
      </c>
      <c r="G90" s="60"/>
      <c r="H90" s="31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1"/>
      <c r="DF90" s="61"/>
      <c r="DG90" s="61"/>
      <c r="DH90" s="61"/>
      <c r="DI90" s="61"/>
      <c r="DJ90" s="61"/>
      <c r="DK90" s="61"/>
      <c r="DL90" s="61"/>
      <c r="DM90" s="61"/>
      <c r="DN90" s="61"/>
    </row>
    <row r="91" spans="1:118" s="54" customFormat="1" ht="24.75" customHeight="1">
      <c r="A91" s="74" t="s">
        <v>55</v>
      </c>
      <c r="B91" s="68">
        <v>20000</v>
      </c>
      <c r="C91" s="68">
        <v>19000</v>
      </c>
      <c r="D91" s="68">
        <v>19000</v>
      </c>
      <c r="E91" s="68">
        <v>19000</v>
      </c>
      <c r="F91" s="68">
        <v>17175.47</v>
      </c>
      <c r="G91" s="29"/>
      <c r="H91" s="31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53"/>
      <c r="DF91" s="53"/>
      <c r="DG91" s="53"/>
      <c r="DH91" s="53"/>
      <c r="DI91" s="53"/>
      <c r="DJ91" s="53"/>
      <c r="DK91" s="53"/>
      <c r="DL91" s="53"/>
      <c r="DM91" s="53"/>
      <c r="DN91" s="53"/>
    </row>
    <row r="92" spans="1:118" s="62" customFormat="1" ht="24.75" customHeight="1">
      <c r="A92" s="73" t="s">
        <v>39</v>
      </c>
      <c r="B92" s="70">
        <f>SUM(B91)</f>
        <v>20000</v>
      </c>
      <c r="C92" s="70">
        <f>SUM(C91)</f>
        <v>19000</v>
      </c>
      <c r="D92" s="70">
        <f>SUM(D91)</f>
        <v>19000</v>
      </c>
      <c r="E92" s="70">
        <f>SUM(E91)</f>
        <v>19000</v>
      </c>
      <c r="F92" s="70">
        <f>SUM(F91)</f>
        <v>17175.47</v>
      </c>
      <c r="G92" s="60"/>
      <c r="H92" s="31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1"/>
      <c r="DF92" s="61"/>
      <c r="DG92" s="61"/>
      <c r="DH92" s="61"/>
      <c r="DI92" s="61"/>
      <c r="DJ92" s="61"/>
      <c r="DK92" s="61"/>
      <c r="DL92" s="61"/>
      <c r="DM92" s="61"/>
      <c r="DN92" s="61"/>
    </row>
    <row r="93" spans="1:118" s="54" customFormat="1" ht="24.75" customHeight="1">
      <c r="A93" s="74" t="s">
        <v>71</v>
      </c>
      <c r="B93" s="68">
        <v>7000</v>
      </c>
      <c r="C93" s="68">
        <v>6650</v>
      </c>
      <c r="D93" s="68">
        <v>6650</v>
      </c>
      <c r="E93" s="68">
        <v>6650</v>
      </c>
      <c r="F93" s="68">
        <v>0</v>
      </c>
      <c r="G93" s="29"/>
      <c r="H93" s="31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53"/>
      <c r="DF93" s="53"/>
      <c r="DG93" s="53"/>
      <c r="DH93" s="53"/>
      <c r="DI93" s="53"/>
      <c r="DJ93" s="53"/>
      <c r="DK93" s="53"/>
      <c r="DL93" s="53"/>
      <c r="DM93" s="53"/>
      <c r="DN93" s="53"/>
    </row>
    <row r="94" spans="1:118" s="57" customFormat="1" ht="24.75" customHeight="1">
      <c r="A94" s="73" t="s">
        <v>48</v>
      </c>
      <c r="B94" s="70">
        <f>B93</f>
        <v>7000</v>
      </c>
      <c r="C94" s="70">
        <f>C93</f>
        <v>6650</v>
      </c>
      <c r="D94" s="70">
        <f>D93</f>
        <v>6650</v>
      </c>
      <c r="E94" s="70">
        <f>E93</f>
        <v>6650</v>
      </c>
      <c r="F94" s="70">
        <f>F93</f>
        <v>0</v>
      </c>
      <c r="G94" s="29"/>
      <c r="H94" s="31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53"/>
      <c r="DF94" s="53"/>
      <c r="DG94" s="53"/>
      <c r="DH94" s="53"/>
      <c r="DI94" s="53"/>
      <c r="DJ94" s="53"/>
      <c r="DK94" s="53"/>
      <c r="DL94" s="53"/>
      <c r="DM94" s="53"/>
      <c r="DN94" s="53"/>
    </row>
    <row r="95" spans="1:118" s="57" customFormat="1" ht="24.75" customHeight="1">
      <c r="A95" s="78" t="s">
        <v>56</v>
      </c>
      <c r="B95" s="75">
        <f>SUM(B90,B92,B94)</f>
        <v>37000</v>
      </c>
      <c r="C95" s="75">
        <f>SUM(C90,C92,C94)</f>
        <v>35650</v>
      </c>
      <c r="D95" s="75">
        <f>SUM(D90,D92,D94)</f>
        <v>32650</v>
      </c>
      <c r="E95" s="75">
        <f>SUM(E90,E92,E94)</f>
        <v>32650</v>
      </c>
      <c r="F95" s="75">
        <f>SUM(F90,F92,F94)</f>
        <v>23949.75</v>
      </c>
      <c r="G95" s="29"/>
      <c r="H95" s="31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53"/>
      <c r="DF95" s="53"/>
      <c r="DG95" s="53"/>
      <c r="DH95" s="53"/>
      <c r="DI95" s="53"/>
      <c r="DJ95" s="53"/>
      <c r="DK95" s="53"/>
      <c r="DL95" s="53"/>
      <c r="DM95" s="53"/>
      <c r="DN95" s="53"/>
    </row>
    <row r="96" spans="1:118" s="57" customFormat="1" ht="24.75" customHeight="1">
      <c r="A96" s="78" t="s">
        <v>61</v>
      </c>
      <c r="B96" s="75">
        <f>SUM(B50,B64,B79,B87,B95)</f>
        <v>4330444</v>
      </c>
      <c r="C96" s="75">
        <f>SUM(C50,C64,C79,C87,C95)</f>
        <v>4330444</v>
      </c>
      <c r="D96" s="75">
        <f>SUM(D50,D64,D79,D87,D95)</f>
        <v>4377307</v>
      </c>
      <c r="E96" s="75">
        <f>SUM(E50,E64,E79,E87,E95)</f>
        <v>4364307</v>
      </c>
      <c r="F96" s="75">
        <f>SUM(F50,F64,F79,F87,F95)</f>
        <v>4565760.39</v>
      </c>
      <c r="G96" s="29"/>
      <c r="H96" s="31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53"/>
      <c r="DF96" s="53"/>
      <c r="DG96" s="53"/>
      <c r="DH96" s="53"/>
      <c r="DI96" s="53"/>
      <c r="DJ96" s="53"/>
      <c r="DK96" s="53"/>
      <c r="DL96" s="53"/>
      <c r="DM96" s="53"/>
      <c r="DN96" s="53"/>
    </row>
    <row r="97" spans="1:13" s="5" customFormat="1" ht="15.75">
      <c r="A97" s="103"/>
      <c r="B97" s="28"/>
      <c r="C97" s="28"/>
      <c r="D97" s="28"/>
      <c r="E97" s="28"/>
      <c r="F97" s="56"/>
      <c r="G97" s="94"/>
      <c r="H97" s="95"/>
      <c r="I97" s="96"/>
      <c r="J97" s="96"/>
      <c r="K97" s="96"/>
      <c r="L97" s="94"/>
      <c r="M97" s="94"/>
    </row>
    <row r="98" spans="1:13" s="5" customFormat="1" ht="15.75">
      <c r="A98" s="103"/>
      <c r="B98" s="28"/>
      <c r="C98" s="28"/>
      <c r="D98" s="28"/>
      <c r="E98" s="28"/>
      <c r="F98" s="56"/>
      <c r="G98" s="94"/>
      <c r="H98" s="95"/>
      <c r="I98" s="96"/>
      <c r="J98" s="96"/>
      <c r="K98" s="96"/>
      <c r="L98" s="94"/>
      <c r="M98" s="94"/>
    </row>
    <row r="99" spans="1:13" s="5" customFormat="1" ht="15.75">
      <c r="A99" s="103"/>
      <c r="B99" s="28"/>
      <c r="C99" s="28"/>
      <c r="D99" s="28"/>
      <c r="E99" s="28"/>
      <c r="F99" s="56"/>
      <c r="G99" s="94"/>
      <c r="H99" s="95"/>
      <c r="I99" s="96"/>
      <c r="J99" s="96"/>
      <c r="K99" s="96"/>
      <c r="L99" s="94"/>
      <c r="M99" s="94"/>
    </row>
    <row r="100" spans="1:13" s="5" customFormat="1" ht="15.75">
      <c r="A100" s="103"/>
      <c r="B100" s="28"/>
      <c r="C100" s="28"/>
      <c r="D100" s="28"/>
      <c r="E100" s="28"/>
      <c r="F100" s="56"/>
      <c r="G100" s="94"/>
      <c r="H100" s="95"/>
      <c r="I100" s="96"/>
      <c r="J100" s="96"/>
      <c r="K100" s="96"/>
      <c r="L100" s="94"/>
      <c r="M100" s="94"/>
    </row>
    <row r="101" spans="1:13" s="5" customFormat="1" ht="15.75">
      <c r="A101" s="103"/>
      <c r="B101" s="28"/>
      <c r="C101" s="28"/>
      <c r="D101" s="28"/>
      <c r="E101" s="28"/>
      <c r="F101" s="56"/>
      <c r="G101" s="94"/>
      <c r="H101" s="95"/>
      <c r="I101" s="96"/>
      <c r="J101" s="96"/>
      <c r="K101" s="96"/>
      <c r="L101" s="94"/>
      <c r="M101" s="94"/>
    </row>
    <row r="102" spans="1:13" s="5" customFormat="1" ht="15.75">
      <c r="A102" s="103"/>
      <c r="B102" s="28"/>
      <c r="C102" s="28"/>
      <c r="D102" s="28"/>
      <c r="E102" s="28"/>
      <c r="F102" s="56"/>
      <c r="G102" s="94"/>
      <c r="H102" s="95"/>
      <c r="I102" s="96"/>
      <c r="J102" s="96"/>
      <c r="K102" s="96"/>
      <c r="L102" s="94"/>
      <c r="M102" s="94"/>
    </row>
    <row r="103" spans="1:13" s="5" customFormat="1" ht="15.75">
      <c r="A103" s="103"/>
      <c r="B103" s="28"/>
      <c r="C103" s="28"/>
      <c r="D103" s="28"/>
      <c r="E103" s="28"/>
      <c r="F103" s="56"/>
      <c r="G103" s="94"/>
      <c r="H103" s="95"/>
      <c r="I103" s="96"/>
      <c r="J103" s="96"/>
      <c r="K103" s="96"/>
      <c r="L103" s="94"/>
      <c r="M103" s="94"/>
    </row>
    <row r="104" spans="1:13" s="5" customFormat="1" ht="15.75">
      <c r="A104" s="103"/>
      <c r="B104" s="28"/>
      <c r="C104" s="28"/>
      <c r="D104" s="28"/>
      <c r="E104" s="28"/>
      <c r="F104" s="56"/>
      <c r="G104" s="94"/>
      <c r="H104" s="95"/>
      <c r="I104" s="96"/>
      <c r="J104" s="96"/>
      <c r="K104" s="96"/>
      <c r="L104" s="94"/>
      <c r="M104" s="94"/>
    </row>
    <row r="105" spans="1:13" s="5" customFormat="1" ht="15.75">
      <c r="A105" s="103"/>
      <c r="B105" s="28"/>
      <c r="C105" s="28"/>
      <c r="D105" s="28"/>
      <c r="E105" s="28"/>
      <c r="F105" s="56"/>
      <c r="G105" s="94"/>
      <c r="H105" s="95"/>
      <c r="I105" s="96"/>
      <c r="J105" s="96"/>
      <c r="K105" s="96"/>
      <c r="L105" s="94"/>
      <c r="M105" s="94"/>
    </row>
    <row r="106" spans="1:13" s="5" customFormat="1" ht="15.75">
      <c r="A106" s="103"/>
      <c r="B106" s="28"/>
      <c r="C106" s="28"/>
      <c r="D106" s="28"/>
      <c r="E106" s="28"/>
      <c r="F106" s="56"/>
      <c r="G106" s="94"/>
      <c r="H106" s="95"/>
      <c r="I106" s="96"/>
      <c r="J106" s="96"/>
      <c r="K106" s="96"/>
      <c r="L106" s="94"/>
      <c r="M106" s="94"/>
    </row>
    <row r="107" spans="1:13" s="5" customFormat="1" ht="15.75">
      <c r="A107" s="103"/>
      <c r="B107" s="28"/>
      <c r="C107" s="28"/>
      <c r="D107" s="28"/>
      <c r="E107" s="28"/>
      <c r="F107" s="56"/>
      <c r="G107" s="94"/>
      <c r="H107" s="95"/>
      <c r="I107" s="96"/>
      <c r="J107" s="96"/>
      <c r="K107" s="96"/>
      <c r="L107" s="94"/>
      <c r="M107" s="94"/>
    </row>
    <row r="108" spans="1:13" s="5" customFormat="1" ht="15.75">
      <c r="A108" s="103"/>
      <c r="B108" s="28"/>
      <c r="C108" s="28"/>
      <c r="D108" s="28"/>
      <c r="E108" s="28"/>
      <c r="F108" s="56"/>
      <c r="G108" s="94"/>
      <c r="H108" s="95"/>
      <c r="I108" s="96"/>
      <c r="J108" s="96"/>
      <c r="K108" s="96"/>
      <c r="L108" s="94"/>
      <c r="M108" s="94"/>
    </row>
    <row r="109" spans="1:13" s="5" customFormat="1" ht="15.75">
      <c r="A109" s="103"/>
      <c r="B109" s="28"/>
      <c r="C109" s="28"/>
      <c r="D109" s="28"/>
      <c r="E109" s="28"/>
      <c r="F109" s="56"/>
      <c r="G109" s="94"/>
      <c r="H109" s="95"/>
      <c r="I109" s="96"/>
      <c r="J109" s="96"/>
      <c r="K109" s="96"/>
      <c r="L109" s="94"/>
      <c r="M109" s="94"/>
    </row>
    <row r="110" spans="1:13" s="5" customFormat="1" ht="15.75">
      <c r="A110" s="103"/>
      <c r="B110" s="28"/>
      <c r="C110" s="28"/>
      <c r="D110" s="28"/>
      <c r="E110" s="28"/>
      <c r="F110" s="56"/>
      <c r="G110" s="94"/>
      <c r="H110" s="95"/>
      <c r="I110" s="96"/>
      <c r="J110" s="96"/>
      <c r="K110" s="96"/>
      <c r="L110" s="94"/>
      <c r="M110" s="94"/>
    </row>
    <row r="111" spans="1:13" s="5" customFormat="1" ht="15.75">
      <c r="A111" s="103"/>
      <c r="B111" s="28"/>
      <c r="C111" s="28"/>
      <c r="D111" s="28"/>
      <c r="E111" s="28"/>
      <c r="F111" s="56"/>
      <c r="G111" s="94"/>
      <c r="H111" s="95"/>
      <c r="I111" s="96"/>
      <c r="J111" s="96"/>
      <c r="K111" s="96"/>
      <c r="L111" s="94"/>
      <c r="M111" s="94"/>
    </row>
    <row r="112" spans="1:13" s="5" customFormat="1" ht="15.75">
      <c r="A112" s="103"/>
      <c r="B112" s="28"/>
      <c r="C112" s="28"/>
      <c r="D112" s="28"/>
      <c r="E112" s="28"/>
      <c r="F112" s="56"/>
      <c r="G112" s="94"/>
      <c r="H112" s="95"/>
      <c r="I112" s="96"/>
      <c r="J112" s="96"/>
      <c r="K112" s="96"/>
      <c r="L112" s="94"/>
      <c r="M112" s="94"/>
    </row>
    <row r="113" spans="1:13" s="5" customFormat="1" ht="15.75">
      <c r="A113" s="103"/>
      <c r="B113" s="28"/>
      <c r="C113" s="28"/>
      <c r="D113" s="28"/>
      <c r="E113" s="28"/>
      <c r="F113" s="56"/>
      <c r="G113" s="94"/>
      <c r="H113" s="95"/>
      <c r="I113" s="96"/>
      <c r="J113" s="96"/>
      <c r="K113" s="96"/>
      <c r="L113" s="94"/>
      <c r="M113" s="94"/>
    </row>
    <row r="114" spans="1:13" s="5" customFormat="1" ht="15.75">
      <c r="A114" s="103"/>
      <c r="B114" s="28"/>
      <c r="C114" s="28"/>
      <c r="D114" s="28"/>
      <c r="E114" s="28"/>
      <c r="F114" s="56"/>
      <c r="G114" s="94"/>
      <c r="H114" s="95"/>
      <c r="I114" s="96"/>
      <c r="J114" s="96"/>
      <c r="K114" s="96"/>
      <c r="L114" s="94"/>
      <c r="M114" s="94"/>
    </row>
    <row r="115" spans="1:13" s="5" customFormat="1" ht="15.75">
      <c r="A115" s="103"/>
      <c r="B115" s="28"/>
      <c r="C115" s="28"/>
      <c r="D115" s="28"/>
      <c r="E115" s="28"/>
      <c r="F115" s="56"/>
      <c r="G115" s="94"/>
      <c r="H115" s="95"/>
      <c r="I115" s="96"/>
      <c r="J115" s="96"/>
      <c r="K115" s="96"/>
      <c r="L115" s="94"/>
      <c r="M115" s="94"/>
    </row>
    <row r="116" spans="1:13" s="5" customFormat="1" ht="15.75">
      <c r="A116" s="103"/>
      <c r="B116" s="28"/>
      <c r="C116" s="28"/>
      <c r="D116" s="28"/>
      <c r="E116" s="28"/>
      <c r="F116" s="56"/>
      <c r="G116" s="94"/>
      <c r="H116" s="95"/>
      <c r="I116" s="96"/>
      <c r="J116" s="96"/>
      <c r="K116" s="96"/>
      <c r="L116" s="94"/>
      <c r="M116" s="94"/>
    </row>
    <row r="117" spans="1:13" s="5" customFormat="1" ht="15.75">
      <c r="A117" s="103"/>
      <c r="B117" s="28"/>
      <c r="C117" s="28"/>
      <c r="D117" s="28"/>
      <c r="E117" s="28"/>
      <c r="F117" s="56"/>
      <c r="G117" s="94"/>
      <c r="H117" s="95"/>
      <c r="I117" s="96"/>
      <c r="J117" s="96"/>
      <c r="K117" s="96"/>
      <c r="L117" s="94"/>
      <c r="M117" s="94"/>
    </row>
    <row r="118" spans="1:13" s="5" customFormat="1" ht="15.75">
      <c r="A118" s="103"/>
      <c r="B118" s="28"/>
      <c r="C118" s="28"/>
      <c r="D118" s="28"/>
      <c r="E118" s="28"/>
      <c r="F118" s="56"/>
      <c r="G118" s="94"/>
      <c r="H118" s="95"/>
      <c r="I118" s="96"/>
      <c r="J118" s="96"/>
      <c r="K118" s="96"/>
      <c r="L118" s="94"/>
      <c r="M118" s="94"/>
    </row>
    <row r="119" spans="1:13" s="5" customFormat="1" ht="15.75">
      <c r="A119" s="103"/>
      <c r="B119" s="28"/>
      <c r="C119" s="28"/>
      <c r="D119" s="28"/>
      <c r="E119" s="28"/>
      <c r="F119" s="56"/>
      <c r="G119" s="94"/>
      <c r="H119" s="95"/>
      <c r="I119" s="96"/>
      <c r="J119" s="96"/>
      <c r="K119" s="96"/>
      <c r="L119" s="94"/>
      <c r="M119" s="94"/>
    </row>
    <row r="120" spans="1:13" s="5" customFormat="1" ht="15.75">
      <c r="A120" s="103"/>
      <c r="B120" s="28"/>
      <c r="C120" s="28"/>
      <c r="D120" s="28"/>
      <c r="E120" s="28"/>
      <c r="F120" s="56"/>
      <c r="G120" s="94"/>
      <c r="H120" s="95"/>
      <c r="I120" s="96"/>
      <c r="J120" s="96"/>
      <c r="K120" s="96"/>
      <c r="L120" s="94"/>
      <c r="M120" s="94"/>
    </row>
    <row r="121" spans="1:13" s="5" customFormat="1" ht="15.75">
      <c r="A121" s="103"/>
      <c r="B121" s="28"/>
      <c r="C121" s="28"/>
      <c r="D121" s="28"/>
      <c r="E121" s="28"/>
      <c r="F121" s="56"/>
      <c r="G121" s="94"/>
      <c r="H121" s="95"/>
      <c r="I121" s="96"/>
      <c r="J121" s="96"/>
      <c r="K121" s="96"/>
      <c r="L121" s="94"/>
      <c r="M121" s="94"/>
    </row>
    <row r="122" spans="1:13" s="5" customFormat="1" ht="15.75">
      <c r="A122" s="103"/>
      <c r="B122" s="28"/>
      <c r="C122" s="28"/>
      <c r="D122" s="28"/>
      <c r="E122" s="28"/>
      <c r="F122" s="56"/>
      <c r="G122" s="94"/>
      <c r="H122" s="95"/>
      <c r="I122" s="96"/>
      <c r="J122" s="96"/>
      <c r="K122" s="96"/>
      <c r="L122" s="94"/>
      <c r="M122" s="94"/>
    </row>
    <row r="123" spans="1:13" s="5" customFormat="1" ht="15.75">
      <c r="A123" s="103"/>
      <c r="B123" s="28"/>
      <c r="C123" s="28"/>
      <c r="D123" s="28"/>
      <c r="E123" s="28"/>
      <c r="F123" s="56"/>
      <c r="G123" s="94"/>
      <c r="H123" s="95"/>
      <c r="I123" s="96"/>
      <c r="J123" s="96"/>
      <c r="K123" s="96"/>
      <c r="L123" s="94"/>
      <c r="M123" s="94"/>
    </row>
    <row r="124" spans="1:13" s="5" customFormat="1" ht="15.75">
      <c r="A124" s="103"/>
      <c r="B124" s="28"/>
      <c r="C124" s="28"/>
      <c r="D124" s="28"/>
      <c r="E124" s="28"/>
      <c r="F124" s="56"/>
      <c r="G124" s="94"/>
      <c r="H124" s="95"/>
      <c r="I124" s="96"/>
      <c r="J124" s="96"/>
      <c r="K124" s="96"/>
      <c r="L124" s="94"/>
      <c r="M124" s="94"/>
    </row>
    <row r="125" spans="1:13" s="5" customFormat="1" ht="15.75">
      <c r="A125" s="103"/>
      <c r="B125" s="28"/>
      <c r="C125" s="28"/>
      <c r="D125" s="28"/>
      <c r="E125" s="28"/>
      <c r="F125" s="56"/>
      <c r="G125" s="94"/>
      <c r="H125" s="95"/>
      <c r="I125" s="96"/>
      <c r="J125" s="96"/>
      <c r="K125" s="96"/>
      <c r="L125" s="94"/>
      <c r="M125" s="94"/>
    </row>
    <row r="126" spans="1:13" s="5" customFormat="1" ht="15.75">
      <c r="A126" s="103"/>
      <c r="B126" s="28"/>
      <c r="C126" s="28"/>
      <c r="D126" s="28"/>
      <c r="E126" s="28"/>
      <c r="F126" s="56"/>
      <c r="G126" s="94"/>
      <c r="H126" s="95"/>
      <c r="I126" s="96"/>
      <c r="J126" s="96"/>
      <c r="K126" s="96"/>
      <c r="L126" s="94"/>
      <c r="M126" s="94"/>
    </row>
    <row r="127" spans="1:13" s="5" customFormat="1" ht="15.75">
      <c r="A127" s="103"/>
      <c r="B127" s="28"/>
      <c r="C127" s="28"/>
      <c r="D127" s="28"/>
      <c r="E127" s="28"/>
      <c r="F127" s="56"/>
      <c r="G127" s="94"/>
      <c r="H127" s="95"/>
      <c r="I127" s="96"/>
      <c r="J127" s="96"/>
      <c r="K127" s="96"/>
      <c r="L127" s="94"/>
      <c r="M127" s="94"/>
    </row>
    <row r="128" spans="1:13" s="5" customFormat="1" ht="15.75">
      <c r="A128" s="103"/>
      <c r="B128" s="28"/>
      <c r="C128" s="28"/>
      <c r="D128" s="28"/>
      <c r="E128" s="28"/>
      <c r="F128" s="56"/>
      <c r="G128" s="94"/>
      <c r="H128" s="95"/>
      <c r="I128" s="96"/>
      <c r="J128" s="96"/>
      <c r="K128" s="96"/>
      <c r="L128" s="94"/>
      <c r="M128" s="94"/>
    </row>
    <row r="129" spans="1:13" s="5" customFormat="1" ht="15.75">
      <c r="A129" s="103"/>
      <c r="B129" s="28"/>
      <c r="C129" s="28"/>
      <c r="D129" s="28"/>
      <c r="E129" s="28"/>
      <c r="F129" s="56"/>
      <c r="G129" s="94"/>
      <c r="H129" s="95"/>
      <c r="I129" s="96"/>
      <c r="J129" s="96"/>
      <c r="K129" s="96"/>
      <c r="L129" s="94"/>
      <c r="M129" s="94"/>
    </row>
    <row r="130" spans="1:13" s="5" customFormat="1" ht="15.75">
      <c r="A130" s="103"/>
      <c r="B130" s="28"/>
      <c r="C130" s="28"/>
      <c r="D130" s="28"/>
      <c r="E130" s="28"/>
      <c r="F130" s="56"/>
      <c r="G130" s="94"/>
      <c r="H130" s="95"/>
      <c r="I130" s="96"/>
      <c r="J130" s="96"/>
      <c r="K130" s="96"/>
      <c r="L130" s="94"/>
      <c r="M130" s="94"/>
    </row>
    <row r="131" spans="1:13" s="5" customFormat="1" ht="15.75">
      <c r="A131" s="103"/>
      <c r="B131" s="28"/>
      <c r="C131" s="28"/>
      <c r="D131" s="28"/>
      <c r="E131" s="28"/>
      <c r="F131" s="56"/>
      <c r="G131" s="94"/>
      <c r="H131" s="95"/>
      <c r="I131" s="96"/>
      <c r="J131" s="96"/>
      <c r="K131" s="96"/>
      <c r="L131" s="94"/>
      <c r="M131" s="94"/>
    </row>
    <row r="132" spans="1:13" s="5" customFormat="1" ht="15.75">
      <c r="A132" s="103"/>
      <c r="B132" s="28"/>
      <c r="C132" s="28"/>
      <c r="D132" s="28"/>
      <c r="E132" s="28"/>
      <c r="F132" s="56"/>
      <c r="G132" s="94"/>
      <c r="H132" s="95"/>
      <c r="I132" s="96"/>
      <c r="J132" s="96"/>
      <c r="K132" s="96"/>
      <c r="L132" s="94"/>
      <c r="M132" s="94"/>
    </row>
    <row r="133" spans="1:13" s="5" customFormat="1" ht="15.75">
      <c r="A133" s="103"/>
      <c r="B133" s="28"/>
      <c r="C133" s="28"/>
      <c r="D133" s="28"/>
      <c r="E133" s="28"/>
      <c r="F133" s="56"/>
      <c r="G133" s="94"/>
      <c r="H133" s="95"/>
      <c r="I133" s="96"/>
      <c r="J133" s="96"/>
      <c r="K133" s="96"/>
      <c r="L133" s="94"/>
      <c r="M133" s="94"/>
    </row>
    <row r="134" spans="1:13" s="5" customFormat="1" ht="15.75">
      <c r="A134" s="103"/>
      <c r="B134" s="28"/>
      <c r="C134" s="28"/>
      <c r="D134" s="28"/>
      <c r="E134" s="28"/>
      <c r="F134" s="56"/>
      <c r="G134" s="94"/>
      <c r="H134" s="95"/>
      <c r="I134" s="96"/>
      <c r="J134" s="96"/>
      <c r="K134" s="96"/>
      <c r="L134" s="94"/>
      <c r="M134" s="94"/>
    </row>
    <row r="135" spans="1:13" s="5" customFormat="1" ht="15.75">
      <c r="A135" s="103"/>
      <c r="B135" s="28"/>
      <c r="C135" s="28"/>
      <c r="D135" s="28"/>
      <c r="E135" s="28"/>
      <c r="F135" s="56"/>
      <c r="G135" s="94"/>
      <c r="H135" s="95"/>
      <c r="I135" s="96"/>
      <c r="J135" s="96"/>
      <c r="K135" s="96"/>
      <c r="L135" s="94"/>
      <c r="M135" s="94"/>
    </row>
    <row r="136" spans="1:13" s="5" customFormat="1" ht="15.75">
      <c r="A136" s="103"/>
      <c r="B136" s="28"/>
      <c r="C136" s="28"/>
      <c r="D136" s="28"/>
      <c r="E136" s="28"/>
      <c r="F136" s="56"/>
      <c r="G136" s="94"/>
      <c r="H136" s="95"/>
      <c r="I136" s="96"/>
      <c r="J136" s="96"/>
      <c r="K136" s="96"/>
      <c r="L136" s="94"/>
      <c r="M136" s="94"/>
    </row>
    <row r="137" spans="1:13" s="5" customFormat="1" ht="15.75">
      <c r="A137" s="103"/>
      <c r="B137" s="28"/>
      <c r="C137" s="28"/>
      <c r="D137" s="28"/>
      <c r="E137" s="28"/>
      <c r="F137" s="56"/>
      <c r="G137" s="94"/>
      <c r="H137" s="95"/>
      <c r="I137" s="96"/>
      <c r="J137" s="96"/>
      <c r="K137" s="96"/>
      <c r="L137" s="94"/>
      <c r="M137" s="94"/>
    </row>
    <row r="138" spans="1:13" s="5" customFormat="1" ht="15.75">
      <c r="A138" s="103"/>
      <c r="B138" s="28"/>
      <c r="C138" s="28"/>
      <c r="D138" s="28"/>
      <c r="E138" s="28"/>
      <c r="F138" s="56"/>
      <c r="G138" s="94"/>
      <c r="H138" s="95"/>
      <c r="I138" s="96"/>
      <c r="J138" s="96"/>
      <c r="K138" s="96"/>
      <c r="L138" s="94"/>
      <c r="M138" s="94"/>
    </row>
    <row r="139" spans="1:13" s="5" customFormat="1" ht="15.75">
      <c r="A139" s="103"/>
      <c r="B139" s="28"/>
      <c r="C139" s="28"/>
      <c r="D139" s="28"/>
      <c r="E139" s="28"/>
      <c r="F139" s="56"/>
      <c r="G139" s="94"/>
      <c r="H139" s="95"/>
      <c r="I139" s="96"/>
      <c r="J139" s="96"/>
      <c r="K139" s="96"/>
      <c r="L139" s="94"/>
      <c r="M139" s="94"/>
    </row>
    <row r="140" spans="1:13" s="5" customFormat="1" ht="15.75">
      <c r="A140" s="103"/>
      <c r="B140" s="28"/>
      <c r="C140" s="28"/>
      <c r="D140" s="28"/>
      <c r="E140" s="28"/>
      <c r="F140" s="56"/>
      <c r="G140" s="94"/>
      <c r="H140" s="95"/>
      <c r="I140" s="96"/>
      <c r="J140" s="96"/>
      <c r="K140" s="96"/>
      <c r="L140" s="94"/>
      <c r="M140" s="94"/>
    </row>
    <row r="141" spans="1:13" s="5" customFormat="1" ht="15.75">
      <c r="A141" s="103"/>
      <c r="B141" s="28"/>
      <c r="C141" s="28"/>
      <c r="D141" s="28"/>
      <c r="E141" s="28"/>
      <c r="F141" s="56"/>
      <c r="G141" s="94"/>
      <c r="H141" s="95"/>
      <c r="I141" s="96"/>
      <c r="J141" s="96"/>
      <c r="K141" s="96"/>
      <c r="L141" s="94"/>
      <c r="M141" s="94"/>
    </row>
    <row r="142" spans="1:13" s="5" customFormat="1" ht="15.75">
      <c r="A142" s="103"/>
      <c r="B142" s="28"/>
      <c r="C142" s="28"/>
      <c r="D142" s="28"/>
      <c r="E142" s="28"/>
      <c r="F142" s="56"/>
      <c r="G142" s="94"/>
      <c r="H142" s="95"/>
      <c r="I142" s="96"/>
      <c r="J142" s="96"/>
      <c r="K142" s="96"/>
      <c r="L142" s="94"/>
      <c r="M142" s="94"/>
    </row>
    <row r="143" spans="1:13" s="5" customFormat="1" ht="15.75">
      <c r="A143" s="103"/>
      <c r="B143" s="28"/>
      <c r="C143" s="28"/>
      <c r="D143" s="28"/>
      <c r="E143" s="28"/>
      <c r="F143" s="56"/>
      <c r="G143" s="94"/>
      <c r="H143" s="95"/>
      <c r="I143" s="96"/>
      <c r="J143" s="96"/>
      <c r="K143" s="96"/>
      <c r="L143" s="94"/>
      <c r="M143" s="94"/>
    </row>
    <row r="144" spans="1:13" s="5" customFormat="1" ht="15.75">
      <c r="A144" s="103"/>
      <c r="B144" s="28"/>
      <c r="C144" s="28"/>
      <c r="D144" s="28"/>
      <c r="E144" s="28"/>
      <c r="F144" s="56"/>
      <c r="G144" s="94"/>
      <c r="H144" s="95"/>
      <c r="I144" s="96"/>
      <c r="J144" s="96"/>
      <c r="K144" s="96"/>
      <c r="L144" s="94"/>
      <c r="M144" s="94"/>
    </row>
    <row r="145" spans="1:13" s="5" customFormat="1" ht="15.75">
      <c r="A145" s="103"/>
      <c r="B145" s="28"/>
      <c r="C145" s="28"/>
      <c r="D145" s="28"/>
      <c r="E145" s="28"/>
      <c r="F145" s="56"/>
      <c r="G145" s="94"/>
      <c r="H145" s="95"/>
      <c r="I145" s="96"/>
      <c r="J145" s="96"/>
      <c r="K145" s="96"/>
      <c r="L145" s="94"/>
      <c r="M145" s="94"/>
    </row>
    <row r="146" spans="1:13" s="5" customFormat="1" ht="15.75">
      <c r="A146" s="103"/>
      <c r="B146" s="28"/>
      <c r="C146" s="28"/>
      <c r="D146" s="28"/>
      <c r="E146" s="28"/>
      <c r="F146" s="56"/>
      <c r="G146" s="94"/>
      <c r="H146" s="95"/>
      <c r="I146" s="96"/>
      <c r="J146" s="96"/>
      <c r="K146" s="96"/>
      <c r="L146" s="94"/>
      <c r="M146" s="94"/>
    </row>
    <row r="147" spans="1:13" s="5" customFormat="1" ht="15.75">
      <c r="A147" s="103"/>
      <c r="B147" s="28"/>
      <c r="C147" s="28"/>
      <c r="D147" s="28"/>
      <c r="E147" s="28"/>
      <c r="F147" s="56"/>
      <c r="G147" s="94"/>
      <c r="H147" s="95"/>
      <c r="I147" s="96"/>
      <c r="J147" s="96"/>
      <c r="K147" s="96"/>
      <c r="L147" s="94"/>
      <c r="M147" s="94"/>
    </row>
    <row r="148" spans="1:13" s="5" customFormat="1" ht="15.75">
      <c r="A148" s="103"/>
      <c r="B148" s="28"/>
      <c r="C148" s="28"/>
      <c r="D148" s="28"/>
      <c r="E148" s="28"/>
      <c r="F148" s="56"/>
      <c r="G148" s="94"/>
      <c r="H148" s="95"/>
      <c r="I148" s="96"/>
      <c r="J148" s="96"/>
      <c r="K148" s="96"/>
      <c r="L148" s="94"/>
      <c r="M148" s="94"/>
    </row>
    <row r="149" spans="1:13" s="5" customFormat="1" ht="15.75">
      <c r="A149" s="103"/>
      <c r="B149" s="28"/>
      <c r="C149" s="28"/>
      <c r="D149" s="28"/>
      <c r="E149" s="28"/>
      <c r="F149" s="56"/>
      <c r="G149" s="94"/>
      <c r="H149" s="95"/>
      <c r="I149" s="96"/>
      <c r="J149" s="96"/>
      <c r="K149" s="96"/>
      <c r="L149" s="94"/>
      <c r="M149" s="94"/>
    </row>
    <row r="150" spans="1:13" s="5" customFormat="1" ht="15.75">
      <c r="A150" s="103"/>
      <c r="B150" s="28"/>
      <c r="C150" s="28"/>
      <c r="D150" s="28"/>
      <c r="E150" s="28"/>
      <c r="F150" s="56"/>
      <c r="G150" s="94"/>
      <c r="H150" s="95"/>
      <c r="I150" s="96"/>
      <c r="J150" s="96"/>
      <c r="K150" s="96"/>
      <c r="L150" s="94"/>
      <c r="M150" s="94"/>
    </row>
    <row r="151" spans="1:13" s="5" customFormat="1" ht="15.75">
      <c r="A151" s="103"/>
      <c r="B151" s="28"/>
      <c r="C151" s="28"/>
      <c r="D151" s="28"/>
      <c r="E151" s="28"/>
      <c r="F151" s="56"/>
      <c r="G151" s="94"/>
      <c r="H151" s="95"/>
      <c r="I151" s="96"/>
      <c r="J151" s="96"/>
      <c r="K151" s="96"/>
      <c r="L151" s="94"/>
      <c r="M151" s="94"/>
    </row>
    <row r="152" spans="1:13" s="5" customFormat="1" ht="15.75">
      <c r="A152" s="103"/>
      <c r="B152" s="28"/>
      <c r="C152" s="28"/>
      <c r="D152" s="28"/>
      <c r="E152" s="28"/>
      <c r="F152" s="56"/>
      <c r="G152" s="94"/>
      <c r="H152" s="95"/>
      <c r="I152" s="96"/>
      <c r="J152" s="96"/>
      <c r="K152" s="96"/>
      <c r="L152" s="94"/>
      <c r="M152" s="94"/>
    </row>
  </sheetData>
  <sheetProtection/>
  <mergeCells count="3">
    <mergeCell ref="A1:F1"/>
    <mergeCell ref="A2:F2"/>
    <mergeCell ref="A3:F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Vukičević</dc:creator>
  <cp:keywords/>
  <dc:description/>
  <cp:lastModifiedBy>Kristina Horvatić</cp:lastModifiedBy>
  <cp:lastPrinted>2018-02-07T16:03:57Z</cp:lastPrinted>
  <dcterms:created xsi:type="dcterms:W3CDTF">2016-01-11T14:10:42Z</dcterms:created>
  <dcterms:modified xsi:type="dcterms:W3CDTF">2018-02-07T16:04:01Z</dcterms:modified>
  <cp:category/>
  <cp:version/>
  <cp:contentType/>
  <cp:contentStatus/>
</cp:coreProperties>
</file>